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7820" windowHeight="8805" activeTab="0"/>
  </bookViews>
  <sheets>
    <sheet name="UITLEG" sheetId="1" r:id="rId1"/>
    <sheet name="INIT" sheetId="2" r:id="rId2"/>
    <sheet name="HISTORY" sheetId="3" r:id="rId3"/>
    <sheet name="TABLE_GRAPH" sheetId="4" r:id="rId4"/>
    <sheet name="LINEGRAPH" sheetId="5" r:id="rId5"/>
    <sheet name="HELPTBL" sheetId="6" r:id="rId6"/>
  </sheets>
  <definedNames>
    <definedName name="l_roundid">'HELPTBL'!$C$2:$C$22</definedName>
    <definedName name="lst_weken">'HELPTBL'!$A$2:$C$22</definedName>
  </definedNames>
  <calcPr fullCalcOnLoad="1"/>
</workbook>
</file>

<file path=xl/sharedStrings.xml><?xml version="1.0" encoding="utf-8"?>
<sst xmlns="http://schemas.openxmlformats.org/spreadsheetml/2006/main" count="260" uniqueCount="99">
  <si>
    <t>Ploegen                             </t>
  </si>
  <si>
    <t>Naam</t>
  </si>
  <si>
    <t>ID</t>
  </si>
  <si>
    <t>Basis</t>
  </si>
  <si>
    <t>Reserve</t>
  </si>
  <si>
    <t>Ranking</t>
  </si>
  <si>
    <t>Kesman                              </t>
  </si>
  <si>
    <t>Bier in de Benen</t>
  </si>
  <si>
    <t>FC Knooiers on Tour</t>
  </si>
  <si>
    <t>Buttons                              </t>
  </si>
  <si>
    <t>Bramovich                         </t>
  </si>
  <si>
    <t>MASTER PLAYER</t>
  </si>
  <si>
    <t>DiegoA Maradona</t>
  </si>
  <si>
    <t>SlyFox                                 </t>
  </si>
  <si>
    <t>Voetbal Toestanden</t>
  </si>
  <si>
    <t>De Woudlopers              </t>
  </si>
  <si>
    <t>Ruben Woudsma</t>
  </si>
  <si>
    <t>Utrecht Giants</t>
  </si>
  <si>
    <t>NijkampB                          </t>
  </si>
  <si>
    <t>RWobbie                           </t>
  </si>
  <si>
    <t>Huidige week informatie</t>
  </si>
  <si>
    <t>+/-</t>
  </si>
  <si>
    <t>Cumulatief</t>
  </si>
  <si>
    <t>BankCum</t>
  </si>
  <si>
    <t>Bankrank</t>
  </si>
  <si>
    <t>ProfCoach - DataOphalen</t>
  </si>
  <si>
    <t>Vorige</t>
  </si>
  <si>
    <t>Huidige</t>
  </si>
  <si>
    <t>Weekranking</t>
  </si>
  <si>
    <t>Rank</t>
  </si>
  <si>
    <t>Ploeg</t>
  </si>
  <si>
    <t>Weken</t>
  </si>
  <si>
    <t>Score?</t>
  </si>
  <si>
    <t>RoundId</t>
  </si>
  <si>
    <t>Door Ruben Woudsma</t>
  </si>
  <si>
    <t>ruben.woudsma@gmail.com</t>
  </si>
  <si>
    <t>www.rubenwoudsma.nl</t>
  </si>
  <si>
    <t>Uitleg</t>
  </si>
  <si>
    <t>Profcoach - Data ophalen en subleague weergeven</t>
  </si>
  <si>
    <t>Deze sheet maakt het mogelijk om via ProfCoach website gegevens op te halen van Profcoach spelers. De gegevens kunnen worden gebruikt voor het bijhouden van je eigen subleague, alsmede voor het generen van een overzicht per week. De gegevens worden opgehaald op basis van de informatie op het INIT werkblad.</t>
  </si>
  <si>
    <r>
      <t>1.</t>
    </r>
    <r>
      <rPr>
        <sz val="10"/>
        <rFont val="Arial"/>
        <family val="0"/>
      </rPr>
      <t xml:space="preserve"> Ga naar het 'INIT' werkblad
</t>
    </r>
    <r>
      <rPr>
        <b/>
        <sz val="10"/>
        <rFont val="Arial"/>
        <family val="2"/>
      </rPr>
      <t>2.</t>
    </r>
    <r>
      <rPr>
        <sz val="10"/>
        <rFont val="Arial"/>
        <family val="0"/>
      </rPr>
      <t xml:space="preserve"> Druk op de 'Profcoach DataOphalen' knop om de gegevens op te halen.
</t>
    </r>
    <r>
      <rPr>
        <b/>
        <sz val="10"/>
        <color indexed="55"/>
        <rFont val="Arial"/>
        <family val="2"/>
      </rPr>
      <t>LET OP:</t>
    </r>
    <r>
      <rPr>
        <i/>
        <sz val="10"/>
        <color indexed="55"/>
        <rFont val="Arial"/>
        <family val="2"/>
      </rPr>
      <t xml:space="preserve"> Dit kan enige tijd duren voordat het verwerkt is.</t>
    </r>
    <r>
      <rPr>
        <sz val="10"/>
        <rFont val="Arial"/>
        <family val="0"/>
      </rPr>
      <t xml:space="preserve">
</t>
    </r>
    <r>
      <rPr>
        <b/>
        <sz val="10"/>
        <rFont val="Arial"/>
        <family val="2"/>
      </rPr>
      <t>3.</t>
    </r>
    <r>
      <rPr>
        <sz val="10"/>
        <rFont val="Arial"/>
        <family val="0"/>
      </rPr>
      <t xml:space="preserve"> Ga naar het tabblad 'HISTORY'
</t>
    </r>
    <r>
      <rPr>
        <b/>
        <sz val="10"/>
        <rFont val="Arial"/>
        <family val="2"/>
      </rPr>
      <t>4.</t>
    </r>
    <r>
      <rPr>
        <sz val="10"/>
        <rFont val="Arial"/>
        <family val="0"/>
      </rPr>
      <t xml:space="preserve"> Druk op de KNOP "Opmaak kolommen"
</t>
    </r>
    <r>
      <rPr>
        <i/>
        <sz val="10"/>
        <color indexed="55"/>
        <rFont val="Arial"/>
        <family val="2"/>
      </rPr>
      <t>De functie achter deze knop kopieert de gegevens van het tabblad INIT naar HISTORY en genereerd de berekeningsgegevens (weekrank, cumulatieve scores, etc.)</t>
    </r>
    <r>
      <rPr>
        <sz val="10"/>
        <rFont val="Arial"/>
        <family val="0"/>
      </rPr>
      <t xml:space="preserve">
</t>
    </r>
    <r>
      <rPr>
        <b/>
        <sz val="10"/>
        <rFont val="Arial"/>
        <family val="2"/>
      </rPr>
      <t>5.</t>
    </r>
    <r>
      <rPr>
        <sz val="10"/>
        <rFont val="Arial"/>
        <family val="0"/>
      </rPr>
      <t xml:space="preserve"> Druk op de knop "Laatste stap"
</t>
    </r>
    <r>
      <rPr>
        <i/>
        <sz val="10"/>
        <color indexed="55"/>
        <rFont val="Arial"/>
        <family val="2"/>
      </rPr>
      <t>Deze functie kopieert de ranking gegevens naar het tablad TABLE_GRAPH en zorgt voor de vergelijking tussen de huidige week en vorige week. Daarnaast wordt het bereik van de grafiek gewijzigd.</t>
    </r>
  </si>
  <si>
    <t>Score</t>
  </si>
  <si>
    <t/>
  </si>
  <si>
    <t>Wekelijkse Stappen:</t>
  </si>
  <si>
    <t>Feiten voor een 'weekbericht'</t>
  </si>
  <si>
    <t>Met behulp van al deze informatie kan je eenvoudig een weekbericht opmaken met de (bijvoorbeeld) de volgende punten:
A. Weekstand (te verkrijgen op tabblad 'INIT' nadat je de informatie hebt opgehaald)
B. Stijgers/Dalers (of klapperrrr/zakkerrrr van de week)
C. Lijngrafiek met wisselingen per week;
D. Beste scout --&gt; dit op basis van de totaaltelling weekscore/bankscore;
E. Periodekampioen (op basis van perioden in HELPTBL)
F. Slaapbank (verkeerde basisopstelling) --&gt; niet mogelijk met dit tool, hiervoor dien je profcoach.nl te doorlopen en te analyseren.
G. Overige feiten? --&gt; Ik hou mij van harte aanbevolen voor suggestie en/of aanvullingen</t>
  </si>
  <si>
    <t>Changelog</t>
  </si>
  <si>
    <t>Krosse Killers</t>
  </si>
  <si>
    <t>BogeyFC</t>
  </si>
  <si>
    <t>Denstar United</t>
  </si>
  <si>
    <t>FerryMaster</t>
  </si>
  <si>
    <t>En de winnaar is</t>
  </si>
  <si>
    <t>FC LangsDeLijn</t>
  </si>
  <si>
    <t>Jong Belegen</t>
  </si>
  <si>
    <t>week 1: 05 aug t/m 11 aug</t>
  </si>
  <si>
    <t>week 2: 12 aug t/m 18 aug</t>
  </si>
  <si>
    <t>week 3: 19 aug t/m 25 aug</t>
  </si>
  <si>
    <t>week 4: 26 aug t/m 1 sep</t>
  </si>
  <si>
    <t>week 5: 09 sep t/m 15 sep</t>
  </si>
  <si>
    <t>week 6: 16 sep t/m 22 sep</t>
  </si>
  <si>
    <t>week 7: 23 sep t/m 29 sep</t>
  </si>
  <si>
    <t>week 8: 30 sep t/m 6 okt</t>
  </si>
  <si>
    <t>week 9: 15 okt t/m 20 okt</t>
  </si>
  <si>
    <t>week 10: 21 okt t/m 27 okt</t>
  </si>
  <si>
    <t>week 11: 28 okt t/m 3 nov</t>
  </si>
  <si>
    <t>week 12: 04 nov t/m 10 nov</t>
  </si>
  <si>
    <t>week 13: 19 nov t/m 24 nov</t>
  </si>
  <si>
    <t>week 14: 25 nov t/m 1 dec</t>
  </si>
  <si>
    <t>week 15: 2 dec t/m 8 dec</t>
  </si>
  <si>
    <t>week 16: 9 dec t/m 15 dec</t>
  </si>
  <si>
    <t>week 17: 16 dec t/m 23 dec</t>
  </si>
  <si>
    <t>week 18: 22 jan t/m 26 jan</t>
  </si>
  <si>
    <t>week 19: 27 jan t/m 2 feb</t>
  </si>
  <si>
    <t>week 20: 3 feb t/m 9 feb</t>
  </si>
  <si>
    <t>week 21: 10 feb t/m 16 feb</t>
  </si>
  <si>
    <t>Week 5</t>
  </si>
  <si>
    <r>
      <t>Wanneer je voor de eerst keer gebruik maakt van dit sheet is het belangrijk dat de gegevens op het INIT tabblad worden gevuld.
Het gaat hierbij om de kolommen "Ploegen", "Naam" en "ID". De laatste is het belangrijkst. Op basis van het ID wordt de informatie van de desbetreffende deelnemer opgehaald. Het ID kan worden achterhaald op basis van de URL van de desbetreffende deelnemer (</t>
    </r>
    <r>
      <rPr>
        <i/>
        <sz val="10"/>
        <rFont val="Arial"/>
        <family val="2"/>
      </rPr>
      <t>zie screenshot</t>
    </r>
    <r>
      <rPr>
        <sz val="10"/>
        <rFont val="Arial"/>
        <family val="0"/>
      </rPr>
      <t xml:space="preserve">).
Nadat alles gegevens zijn doorgevoerd, is het mogelijk om middels de 'historie' knop + selectie week gegevens van de desbetreffende week op te halen om zo je historie op te bouwen. 
</t>
    </r>
    <r>
      <rPr>
        <b/>
        <sz val="10"/>
        <color indexed="55"/>
        <rFont val="Arial"/>
        <family val="2"/>
      </rPr>
      <t>LET OP:</t>
    </r>
    <r>
      <rPr>
        <sz val="10"/>
        <color indexed="55"/>
        <rFont val="Arial"/>
        <family val="2"/>
      </rPr>
      <t xml:space="preserve"> Eerst officiële week start op: 9 september 2011 = Week 5
</t>
    </r>
    <r>
      <rPr>
        <sz val="10"/>
        <rFont val="Arial"/>
        <family val="2"/>
      </rPr>
      <t xml:space="preserve">
Na het ophalen van de desbetreffende week kan je op het tabblad 'HISTORY' met de knoppen 'Opmaak kolommen' en 'Laatste stap' de historie opbouwen en de vulling genereren voor TABLE_GRAPH en het daarbij behorende grafiek.
</t>
    </r>
    <r>
      <rPr>
        <b/>
        <sz val="10"/>
        <color indexed="12"/>
        <rFont val="Arial"/>
        <family val="2"/>
      </rPr>
      <t>LET OP:</t>
    </r>
    <r>
      <rPr>
        <sz val="10"/>
        <color indexed="12"/>
        <rFont val="Arial"/>
        <family val="2"/>
      </rPr>
      <t xml:space="preserve"> Voor tabblad 'HISTORY' staat er al enkele informatie voor week 5 en 6 in verband met Excel formules/berekeningen. De VBA code houdt hier rekening mee, gelieve dit niet te wijzigen.</t>
    </r>
  </si>
  <si>
    <t>Datum: 15-September-2011</t>
  </si>
  <si>
    <t>0.1 - Initiële release
* Tabbladen toegevoegd + screenscraper (middels Internet Explorer) om gegevens op te halen.
0.2 - Bugfix release
* Verbeteringen screenscraper
* Wijziging code vanuit werkbladen naar module
0.3 - Nieuwe eigenschappen
* Nieuwe knoppen om opmaak op te maken ('Opmaak kolommen' en 'Laatste stap')
* Lijngrafiek toegevoegd
0.4 - Nieuwe eigenschappen + namen tabbladen
* Op tabblad 'INIT' nu ook een weekranking toegevoegd
* Naamgeving voor tabbladen toegevoegd
* Hulptabel toegevoegd voor toekomstig gebruik
0.5 - Nieuwe functie om historie te verwerken
* Nieuwe functie toegevoegd om historie op te halen
* De uitleg verder uitgewerkt met de nodige informatie
* VBA Code gedocumenteerd
0.6 - Bugfix release
* Diverse bugfixes na eerste testrun met historie opbouw
0.7 - Bugfix release
* Afrondingsprobleem in ophalen bankgegevens opgelost (Double ipv Single gebruiken)
0.8 - Update seizoen 2011/2012
* Tabblad HELPTBL aangepast met nieuwe periodes</t>
  </si>
  <si>
    <t>!!! Eerste keer:</t>
  </si>
  <si>
    <t>Pietje Klaasens</t>
  </si>
  <si>
    <t>Bert Knapen</t>
  </si>
  <si>
    <t>Jan de Boer</t>
  </si>
  <si>
    <t>Nora de Cora</t>
  </si>
  <si>
    <t>Flavio Briatore</t>
  </si>
  <si>
    <t>Adriaan Honing</t>
  </si>
  <si>
    <t>Peter Bikkers</t>
  </si>
  <si>
    <t>Bert de Boer</t>
  </si>
  <si>
    <t>Wim Schraverus</t>
  </si>
  <si>
    <t>Giovanni Koeman</t>
  </si>
  <si>
    <t>Nol de Bemmel</t>
  </si>
  <si>
    <t>Tom Kooren</t>
  </si>
  <si>
    <t>Cor van Zweden</t>
  </si>
  <si>
    <t>Antoon Kramer</t>
  </si>
  <si>
    <t>Ruud Kastelen</t>
  </si>
  <si>
    <t>Ferdinand den Bleeker</t>
  </si>
  <si>
    <t>Eduard de Kok</t>
  </si>
  <si>
    <t>Sjef van Oekelen</t>
  </si>
  <si>
    <t>Bram Keizer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</si>
</sst>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0_ ;[Red]\-0\ "/>
    <numFmt numFmtId="174" formatCode="[Green]0_ ;[Red]\-0\ "/>
    <numFmt numFmtId="175" formatCode="[Blue]0_ ;[Red]\-0\ "/>
    <numFmt numFmtId="176" formatCode="0.0"/>
    <numFmt numFmtId="177" formatCode="&quot;Ja&quot;;&quot;Ja&quot;;&quot;Nee&quot;"/>
    <numFmt numFmtId="178" formatCode="&quot;Waar&quot;;&quot;Waar&quot;;&quot;Niet waar&quot;"/>
    <numFmt numFmtId="179" formatCode="&quot;Aan&quot;;&quot;Aan&quot;;&quot;Uit&quot;"/>
    <numFmt numFmtId="180" formatCode="[$€-2]\ #.##000_);[Red]\([$€-2]\ #.##000\)"/>
  </numFmts>
  <fonts count="62">
    <font>
      <sz val="10"/>
      <name val="Arial"/>
      <family val="0"/>
    </font>
    <font>
      <sz val="8"/>
      <name val="Arial"/>
      <family val="0"/>
    </font>
    <font>
      <b/>
      <sz val="10"/>
      <name val="Arial"/>
      <family val="2"/>
    </font>
    <font>
      <b/>
      <sz val="11"/>
      <color indexed="62"/>
      <name val="Calibri"/>
      <family val="2"/>
    </font>
    <font>
      <sz val="11"/>
      <color indexed="62"/>
      <name val="Calibri"/>
      <family val="2"/>
    </font>
    <font>
      <u val="single"/>
      <sz val="10"/>
      <color indexed="12"/>
      <name val="Arial"/>
      <family val="0"/>
    </font>
    <font>
      <u val="single"/>
      <sz val="10"/>
      <color indexed="36"/>
      <name val="Arial"/>
      <family val="0"/>
    </font>
    <font>
      <b/>
      <sz val="11"/>
      <name val="Wingdings"/>
      <family val="0"/>
    </font>
    <font>
      <sz val="11"/>
      <color indexed="8"/>
      <name val="Arial"/>
      <family val="0"/>
    </font>
    <font>
      <b/>
      <sz val="11"/>
      <name val="Arial"/>
      <family val="2"/>
    </font>
    <font>
      <sz val="10"/>
      <color indexed="9"/>
      <name val="Arial"/>
      <family val="0"/>
    </font>
    <font>
      <sz val="10"/>
      <color indexed="10"/>
      <name val="Arial"/>
      <family val="2"/>
    </font>
    <font>
      <b/>
      <sz val="12"/>
      <color indexed="10"/>
      <name val="Arial"/>
      <family val="2"/>
    </font>
    <font>
      <i/>
      <sz val="10"/>
      <name val="Arial"/>
      <family val="2"/>
    </font>
    <font>
      <b/>
      <sz val="10"/>
      <color indexed="55"/>
      <name val="Arial"/>
      <family val="2"/>
    </font>
    <font>
      <i/>
      <sz val="10"/>
      <color indexed="55"/>
      <name val="Arial"/>
      <family val="2"/>
    </font>
    <font>
      <b/>
      <sz val="10"/>
      <color indexed="10"/>
      <name val="Arial"/>
      <family val="2"/>
    </font>
    <font>
      <sz val="10"/>
      <color indexed="45"/>
      <name val="Arial"/>
      <family val="0"/>
    </font>
    <font>
      <b/>
      <sz val="14"/>
      <color indexed="10"/>
      <name val="Arial"/>
      <family val="2"/>
    </font>
    <font>
      <b/>
      <sz val="16"/>
      <color indexed="10"/>
      <name val="Arial"/>
      <family val="2"/>
    </font>
    <font>
      <sz val="10"/>
      <color indexed="55"/>
      <name val="Arial"/>
      <family val="2"/>
    </font>
    <font>
      <sz val="10"/>
      <color indexed="12"/>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9"/>
      <color indexed="8"/>
      <name val="Arial"/>
      <family val="0"/>
    </font>
    <font>
      <sz val="9"/>
      <color indexed="8"/>
      <name val="Arial"/>
      <family val="0"/>
    </font>
    <font>
      <sz val="21.25"/>
      <color indexed="8"/>
      <name val="Arial"/>
      <family val="0"/>
    </font>
    <font>
      <sz val="25.5"/>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7" fillId="0" borderId="0" xfId="0" applyFont="1" applyAlignment="1">
      <alignment horizontal="center"/>
    </xf>
    <xf numFmtId="175" fontId="0" fillId="0" borderId="0" xfId="0" applyNumberFormat="1" applyAlignment="1">
      <alignment/>
    </xf>
    <xf numFmtId="0" fontId="0" fillId="33" borderId="0" xfId="0" applyFill="1" applyAlignment="1">
      <alignment/>
    </xf>
    <xf numFmtId="0" fontId="0" fillId="34" borderId="0" xfId="0" applyFill="1" applyAlignment="1">
      <alignment/>
    </xf>
    <xf numFmtId="0" fontId="8" fillId="0" borderId="0" xfId="0" applyFont="1" applyAlignment="1">
      <alignment wrapText="1"/>
    </xf>
    <xf numFmtId="0" fontId="9" fillId="0" borderId="0" xfId="0" applyFont="1" applyAlignment="1">
      <alignment horizontal="center"/>
    </xf>
    <xf numFmtId="0" fontId="2" fillId="0" borderId="0" xfId="0" applyFont="1" applyAlignment="1">
      <alignment horizontal="center"/>
    </xf>
    <xf numFmtId="0" fontId="2" fillId="0" borderId="0" xfId="0" applyFont="1" applyAlignment="1" quotePrefix="1">
      <alignment/>
    </xf>
    <xf numFmtId="0" fontId="0" fillId="35" borderId="0" xfId="0" applyFill="1" applyAlignment="1">
      <alignment/>
    </xf>
    <xf numFmtId="0" fontId="0" fillId="0" borderId="0" xfId="0" applyFont="1" applyAlignment="1">
      <alignment/>
    </xf>
    <xf numFmtId="176" fontId="0" fillId="33" borderId="0" xfId="0" applyNumberForma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Alignment="1">
      <alignment/>
    </xf>
    <xf numFmtId="176" fontId="0" fillId="0" borderId="0" xfId="0" applyNumberFormat="1" applyAlignment="1">
      <alignment/>
    </xf>
    <xf numFmtId="0" fontId="10" fillId="0" borderId="0" xfId="0" applyFont="1" applyFill="1" applyAlignment="1">
      <alignment/>
    </xf>
    <xf numFmtId="0" fontId="2" fillId="0"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36" borderId="0" xfId="0" applyFill="1" applyAlignment="1">
      <alignment/>
    </xf>
    <xf numFmtId="0" fontId="5" fillId="36" borderId="0" xfId="53" applyFill="1" applyAlignment="1" applyProtection="1">
      <alignment/>
      <protection/>
    </xf>
    <xf numFmtId="0" fontId="2" fillId="36" borderId="0" xfId="0" applyFont="1" applyFill="1" applyAlignment="1">
      <alignment/>
    </xf>
    <xf numFmtId="0" fontId="12" fillId="0" borderId="0" xfId="0" applyFont="1" applyFill="1" applyAlignment="1">
      <alignment/>
    </xf>
    <xf numFmtId="0" fontId="11" fillId="0" borderId="0" xfId="0" applyFont="1" applyFill="1" applyAlignment="1">
      <alignment/>
    </xf>
    <xf numFmtId="0" fontId="16" fillId="0" borderId="0" xfId="0" applyFont="1" applyFill="1" applyAlignment="1">
      <alignment/>
    </xf>
    <xf numFmtId="0" fontId="0" fillId="37" borderId="16" xfId="0" applyFill="1" applyBorder="1" applyAlignment="1">
      <alignment vertical="center"/>
    </xf>
    <xf numFmtId="0" fontId="0" fillId="37" borderId="16" xfId="0" applyFill="1" applyBorder="1" applyAlignment="1">
      <alignment/>
    </xf>
    <xf numFmtId="0" fontId="0" fillId="37" borderId="17" xfId="0" applyFill="1" applyBorder="1" applyAlignment="1">
      <alignment/>
    </xf>
    <xf numFmtId="0" fontId="17" fillId="37" borderId="18" xfId="0" applyFont="1" applyFill="1" applyBorder="1" applyAlignment="1">
      <alignment/>
    </xf>
    <xf numFmtId="0" fontId="18" fillId="36" borderId="0" xfId="0" applyFont="1" applyFill="1" applyAlignment="1">
      <alignment/>
    </xf>
    <xf numFmtId="176" fontId="0" fillId="0" borderId="0" xfId="0" applyNumberFormat="1" applyFill="1" applyAlignment="1">
      <alignment/>
    </xf>
    <xf numFmtId="176" fontId="2" fillId="0" borderId="0" xfId="0" applyNumberFormat="1" applyFont="1" applyFill="1" applyAlignment="1">
      <alignment/>
    </xf>
    <xf numFmtId="176" fontId="0" fillId="35" borderId="0" xfId="0" applyNumberFormat="1" applyFill="1" applyAlignment="1">
      <alignment/>
    </xf>
    <xf numFmtId="1" fontId="0" fillId="0" borderId="0" xfId="0" applyNumberFormat="1" applyFill="1" applyAlignment="1">
      <alignment/>
    </xf>
    <xf numFmtId="1" fontId="2" fillId="0" borderId="0" xfId="0" applyNumberFormat="1" applyFont="1" applyFill="1" applyAlignment="1">
      <alignment/>
    </xf>
    <xf numFmtId="1" fontId="0" fillId="35" borderId="0" xfId="0" applyNumberFormat="1" applyFill="1" applyAlignment="1">
      <alignment/>
    </xf>
    <xf numFmtId="0" fontId="19" fillId="0"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0" fillId="38" borderId="14" xfId="0" applyFill="1" applyBorder="1" applyAlignment="1">
      <alignment/>
    </xf>
    <xf numFmtId="0" fontId="0" fillId="38" borderId="19" xfId="0" applyFill="1" applyBorder="1" applyAlignment="1">
      <alignment/>
    </xf>
    <xf numFmtId="176" fontId="0" fillId="33" borderId="0" xfId="0" applyNumberFormat="1" applyFont="1" applyFill="1" applyAlignment="1">
      <alignment/>
    </xf>
    <xf numFmtId="0" fontId="0" fillId="35" borderId="18" xfId="0" applyFont="1" applyFill="1" applyBorder="1" applyAlignment="1">
      <alignment vertical="top" wrapText="1"/>
    </xf>
    <xf numFmtId="0" fontId="0" fillId="35" borderId="16" xfId="0" applyFont="1" applyFill="1" applyBorder="1" applyAlignment="1">
      <alignment vertical="top" wrapText="1"/>
    </xf>
    <xf numFmtId="0" fontId="0" fillId="35" borderId="17" xfId="0" applyFont="1" applyFill="1" applyBorder="1" applyAlignment="1">
      <alignment vertical="top" wrapText="1"/>
    </xf>
    <xf numFmtId="0" fontId="0" fillId="35" borderId="18" xfId="0" applyFill="1" applyBorder="1" applyAlignment="1">
      <alignment wrapText="1"/>
    </xf>
    <xf numFmtId="0" fontId="0" fillId="35" borderId="16" xfId="0" applyFill="1" applyBorder="1" applyAlignment="1">
      <alignment wrapText="1"/>
    </xf>
    <xf numFmtId="0" fontId="0" fillId="35" borderId="17" xfId="0" applyFill="1" applyBorder="1" applyAlignment="1">
      <alignment wrapText="1"/>
    </xf>
    <xf numFmtId="0" fontId="2" fillId="35" borderId="18" xfId="0" applyFont="1" applyFill="1" applyBorder="1" applyAlignment="1">
      <alignment vertical="top" wrapText="1"/>
    </xf>
    <xf numFmtId="0" fontId="0" fillId="35" borderId="16" xfId="0" applyFill="1" applyBorder="1" applyAlignment="1">
      <alignment vertical="top" wrapText="1"/>
    </xf>
    <xf numFmtId="0" fontId="0" fillId="35" borderId="17"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22"/>
      </font>
    </dxf>
    <dxf>
      <font>
        <color indexed="10"/>
      </font>
      <fill>
        <patternFill patternType="none">
          <bgColor indexed="65"/>
        </patternFill>
      </fill>
    </dxf>
    <dxf>
      <font>
        <color indexed="17"/>
      </font>
      <fill>
        <patternFill patternType="none">
          <bgColor indexed="65"/>
        </patternFill>
      </fill>
    </dxf>
    <dxf>
      <font>
        <color indexed="22"/>
      </font>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
        </c:manualLayout>
      </c:layout>
      <c:spPr>
        <a:noFill/>
        <a:ln w="3175">
          <a:noFill/>
        </a:ln>
      </c:spPr>
      <c:txPr>
        <a:bodyPr vert="horz" rot="0"/>
        <a:lstStyle/>
        <a:p>
          <a:pPr>
            <a:defRPr lang="en-US" cap="none" sz="2550" b="0" i="0" u="none" baseline="0">
              <a:solidFill>
                <a:srgbClr val="000000"/>
              </a:solidFill>
              <a:latin typeface="Arial"/>
              <a:ea typeface="Arial"/>
              <a:cs typeface="Arial"/>
            </a:defRPr>
          </a:pPr>
        </a:p>
      </c:txPr>
    </c:title>
    <c:plotArea>
      <c:layout>
        <c:manualLayout>
          <c:xMode val="edge"/>
          <c:yMode val="edge"/>
          <c:x val="0.01025"/>
          <c:y val="0.01675"/>
          <c:w val="0.81775"/>
          <c:h val="0.966"/>
        </c:manualLayout>
      </c:layout>
      <c:lineChart>
        <c:grouping val="standard"/>
        <c:varyColors val="0"/>
        <c:ser>
          <c:idx val="0"/>
          <c:order val="0"/>
          <c:tx>
            <c:strRef>
              <c:f>TABLE_GRAPH!$G$56</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TABLE_GRAPH!$H$5:$H$55</c:f>
              <c:strCache>
                <c:ptCount val="1"/>
                <c:pt idx="0">
                  <c:v>Week 5</c:v>
                </c:pt>
              </c:strCache>
            </c:strRef>
          </c:cat>
          <c:val>
            <c:numRef>
              <c:f>TABLE_GRAPH!$H$56</c:f>
              <c:numCache>
                <c:ptCount val="1"/>
                <c:pt idx="0">
                  <c:v>0</c:v>
                </c:pt>
              </c:numCache>
            </c:numRef>
          </c:val>
          <c:smooth val="0"/>
        </c:ser>
        <c:marker val="1"/>
        <c:axId val="38813980"/>
        <c:axId val="13781501"/>
      </c:lineChart>
      <c:catAx>
        <c:axId val="38813980"/>
        <c:scaling>
          <c:orientation val="minMax"/>
        </c:scaling>
        <c:axPos val="t"/>
        <c:delete val="0"/>
        <c:numFmt formatCode="General" sourceLinked="1"/>
        <c:majorTickMark val="out"/>
        <c:minorTickMark val="none"/>
        <c:tickLblPos val="nextTo"/>
        <c:spPr>
          <a:ln w="3175">
            <a:solidFill>
              <a:srgbClr val="000000"/>
            </a:solidFill>
          </a:ln>
        </c:spPr>
        <c:crossAx val="13781501"/>
        <c:crosses val="autoZero"/>
        <c:auto val="1"/>
        <c:lblOffset val="100"/>
        <c:tickLblSkip val="1"/>
        <c:noMultiLvlLbl val="0"/>
      </c:catAx>
      <c:valAx>
        <c:axId val="13781501"/>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13980"/>
        <c:crossesAt val="1"/>
        <c:crossBetween val="between"/>
        <c:dispUnits/>
      </c:valAx>
      <c:spPr>
        <a:solidFill>
          <a:srgbClr val="C0C0C0"/>
        </a:solidFill>
        <a:ln w="12700">
          <a:solidFill>
            <a:srgbClr val="808080"/>
          </a:solidFill>
        </a:ln>
      </c:spPr>
    </c:plotArea>
    <c:legend>
      <c:legendPos val="r"/>
      <c:layout>
        <c:manualLayout>
          <c:xMode val="edge"/>
          <c:yMode val="edge"/>
          <c:x val="0.8405"/>
          <c:y val="0.0915"/>
          <c:w val="0.14475"/>
          <c:h val="0.75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SCOREVERLOOP"/>
  <sheetViews>
    <sheetView workbookViewId="0" zoomScale="127"/>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10</xdr:row>
      <xdr:rowOff>333375</xdr:rowOff>
    </xdr:from>
    <xdr:to>
      <xdr:col>9</xdr:col>
      <xdr:colOff>161925</xdr:colOff>
      <xdr:row>10</xdr:row>
      <xdr:rowOff>962025</xdr:rowOff>
    </xdr:to>
    <xdr:sp>
      <xdr:nvSpPr>
        <xdr:cNvPr id="1" name="Line 4"/>
        <xdr:cNvSpPr>
          <a:spLocks/>
        </xdr:cNvSpPr>
      </xdr:nvSpPr>
      <xdr:spPr>
        <a:xfrm flipV="1">
          <a:off x="5362575" y="2552700"/>
          <a:ext cx="11430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228600</xdr:colOff>
      <xdr:row>10</xdr:row>
      <xdr:rowOff>28575</xdr:rowOff>
    </xdr:from>
    <xdr:to>
      <xdr:col>15</xdr:col>
      <xdr:colOff>361950</xdr:colOff>
      <xdr:row>10</xdr:row>
      <xdr:rowOff>533400</xdr:rowOff>
    </xdr:to>
    <xdr:pic>
      <xdr:nvPicPr>
        <xdr:cNvPr id="2" name="Picture 7"/>
        <xdr:cNvPicPr preferRelativeResize="1">
          <a:picLocks noChangeAspect="1"/>
        </xdr:cNvPicPr>
      </xdr:nvPicPr>
      <xdr:blipFill>
        <a:blip r:embed="rId1"/>
        <a:stretch>
          <a:fillRect/>
        </a:stretch>
      </xdr:blipFill>
      <xdr:spPr>
        <a:xfrm>
          <a:off x="6572250" y="2247900"/>
          <a:ext cx="3790950" cy="495300"/>
        </a:xfrm>
        <a:prstGeom prst="rect">
          <a:avLst/>
        </a:prstGeom>
        <a:noFill/>
        <a:ln w="9525" cmpd="sng">
          <a:noFill/>
        </a:ln>
      </xdr:spPr>
    </xdr:pic>
    <xdr:clientData/>
  </xdr:twoCellAnchor>
  <xdr:twoCellAnchor>
    <xdr:from>
      <xdr:col>7</xdr:col>
      <xdr:colOff>447675</xdr:colOff>
      <xdr:row>10</xdr:row>
      <xdr:rowOff>333375</xdr:rowOff>
    </xdr:from>
    <xdr:to>
      <xdr:col>9</xdr:col>
      <xdr:colOff>161925</xdr:colOff>
      <xdr:row>10</xdr:row>
      <xdr:rowOff>962025</xdr:rowOff>
    </xdr:to>
    <xdr:sp>
      <xdr:nvSpPr>
        <xdr:cNvPr id="3" name="Line 8"/>
        <xdr:cNvSpPr>
          <a:spLocks/>
        </xdr:cNvSpPr>
      </xdr:nvSpPr>
      <xdr:spPr>
        <a:xfrm flipV="1">
          <a:off x="5362575" y="2552700"/>
          <a:ext cx="11430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180975</xdr:colOff>
      <xdr:row>10</xdr:row>
      <xdr:rowOff>676275</xdr:rowOff>
    </xdr:from>
    <xdr:ext cx="4124325" cy="657225"/>
    <xdr:sp>
      <xdr:nvSpPr>
        <xdr:cNvPr id="4" name="Text Box 9"/>
        <xdr:cNvSpPr txBox="1">
          <a:spLocks noChangeArrowheads="1"/>
        </xdr:cNvSpPr>
      </xdr:nvSpPr>
      <xdr:spPr>
        <a:xfrm>
          <a:off x="6524625" y="2895600"/>
          <a:ext cx="4124325" cy="657225"/>
        </a:xfrm>
        <a:prstGeom prst="rect">
          <a:avLst/>
        </a:prstGeom>
        <a:solidFill>
          <a:srgbClr val="FF0000">
            <a:alpha val="20000"/>
          </a:srgbClr>
        </a:solidFill>
        <a:ln w="19050" cmpd="sng">
          <a:solidFill>
            <a:srgbClr val="FF0000"/>
          </a:solidFill>
          <a:headEnd type="none"/>
          <a:tailEnd type="none"/>
        </a:ln>
      </xdr:spPr>
      <xdr:txBody>
        <a:bodyPr vertOverflow="clip" wrap="square" lIns="18288" tIns="22860" rIns="0" bIns="0"/>
        <a:p>
          <a:pPr algn="l">
            <a:defRPr/>
          </a:pPr>
          <a:r>
            <a:rPr lang="en-US" cap="none" sz="900" b="1" i="0" u="none" baseline="0">
              <a:solidFill>
                <a:srgbClr val="000000"/>
              </a:solidFill>
              <a:latin typeface="Arial"/>
              <a:ea typeface="Arial"/>
              <a:cs typeface="Arial"/>
            </a:rPr>
            <a:t>Let op:</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Deze applicatie maakt gebruik van Macro's (Visual Basic for Applications).
</a:t>
          </a:r>
          <a:r>
            <a:rPr lang="en-US" cap="none" sz="900" b="0" i="0" u="none" baseline="0">
              <a:solidFill>
                <a:srgbClr val="000000"/>
              </a:solidFill>
              <a:latin typeface="Arial"/>
              <a:ea typeface="Arial"/>
              <a:cs typeface="Arial"/>
            </a:rPr>
            <a:t>Hierdoor is het noodzakelijk dat macro's ingeschakeld worden, zodat de 
</a:t>
          </a:r>
          <a:r>
            <a:rPr lang="en-US" cap="none" sz="900" b="0" i="0" u="none" baseline="0">
              <a:solidFill>
                <a:srgbClr val="000000"/>
              </a:solidFill>
              <a:latin typeface="Arial"/>
              <a:ea typeface="Arial"/>
              <a:cs typeface="Arial"/>
            </a:rPr>
            <a:t>gegevens daadwerkelijk kunnen worden verwerkt vanaf de Profcoach website.</a:t>
          </a:r>
        </a:p>
      </xdr:txBody>
    </xdr:sp>
    <xdr:clientData/>
  </xdr:oneCellAnchor>
  <xdr:oneCellAnchor>
    <xdr:from>
      <xdr:col>9</xdr:col>
      <xdr:colOff>180975</xdr:colOff>
      <xdr:row>10</xdr:row>
      <xdr:rowOff>1466850</xdr:rowOff>
    </xdr:from>
    <xdr:ext cx="4124325" cy="771525"/>
    <xdr:sp>
      <xdr:nvSpPr>
        <xdr:cNvPr id="5" name="Text Box 10"/>
        <xdr:cNvSpPr txBox="1">
          <a:spLocks noChangeArrowheads="1"/>
        </xdr:cNvSpPr>
      </xdr:nvSpPr>
      <xdr:spPr>
        <a:xfrm>
          <a:off x="6524625" y="3686175"/>
          <a:ext cx="4124325" cy="771525"/>
        </a:xfrm>
        <a:prstGeom prst="rect">
          <a:avLst/>
        </a:prstGeom>
        <a:solidFill>
          <a:srgbClr val="FF9900">
            <a:alpha val="20000"/>
          </a:srgbClr>
        </a:solidFill>
        <a:ln w="19050" cmpd="sng">
          <a:solidFill>
            <a:srgbClr val="FF99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Extra:</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Bij het verwerken van de historie houdt profcoach geen rekening met onvolledige teams. Wanneer iemand in week 5 geen punten zou moeten krijgen, wordt bij het ophalen van de historie hier wel punten aan toegekend.
</a:t>
          </a:r>
          <a:r>
            <a:rPr lang="en-US" cap="none" sz="900" b="0" i="0" u="none" baseline="0">
              <a:solidFill>
                <a:srgbClr val="000000"/>
              </a:solidFill>
              <a:latin typeface="Arial"/>
              <a:ea typeface="Arial"/>
              <a:cs typeface="Arial"/>
            </a:rPr>
            <a:t>Dit dien je handmatig te moeten wijzigen.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5581650"/>
    <xdr:graphicFrame>
      <xdr:nvGraphicFramePr>
        <xdr:cNvPr id="1" name="Shape 1025"/>
        <xdr:cNvGraphicFramePr/>
      </xdr:nvGraphicFramePr>
      <xdr:xfrm>
        <a:off x="0" y="0"/>
        <a:ext cx="9363075" cy="5581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uben.woudsma@gmail.com" TargetMode="External" /><Relationship Id="rId2" Type="http://schemas.openxmlformats.org/officeDocument/2006/relationships/hyperlink" Target="http://www.rubenwoudsma.nl/"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B2:I20"/>
  <sheetViews>
    <sheetView tabSelected="1" zoomScalePageLayoutView="0" workbookViewId="0" topLeftCell="A1">
      <selection activeCell="A1" sqref="A1"/>
    </sheetView>
  </sheetViews>
  <sheetFormatPr defaultColWidth="9.140625" defaultRowHeight="12.75"/>
  <cols>
    <col min="1" max="1" width="9.140625" style="29" customWidth="1"/>
    <col min="2" max="2" width="11.00390625" style="29" customWidth="1"/>
    <col min="3" max="9" width="10.7109375" style="29" customWidth="1"/>
    <col min="10" max="16384" width="9.140625" style="29" customWidth="1"/>
  </cols>
  <sheetData>
    <row r="2" ht="18">
      <c r="B2" s="39" t="s">
        <v>38</v>
      </c>
    </row>
    <row r="3" spans="2:4" ht="12.75">
      <c r="B3" s="29" t="s">
        <v>34</v>
      </c>
      <c r="D3" s="30" t="s">
        <v>35</v>
      </c>
    </row>
    <row r="4" spans="2:4" ht="12.75">
      <c r="B4" s="30" t="s">
        <v>36</v>
      </c>
      <c r="D4" s="30"/>
    </row>
    <row r="5" ht="12.75">
      <c r="B5" s="29" t="s">
        <v>77</v>
      </c>
    </row>
    <row r="6" spans="2:4" ht="12.75">
      <c r="B6" s="30"/>
      <c r="D6" s="30"/>
    </row>
    <row r="7" ht="13.5" thickBot="1">
      <c r="B7" s="31" t="s">
        <v>37</v>
      </c>
    </row>
    <row r="8" spans="2:9" ht="53.25" customHeight="1" thickBot="1">
      <c r="B8" s="56" t="s">
        <v>39</v>
      </c>
      <c r="C8" s="57"/>
      <c r="D8" s="57"/>
      <c r="E8" s="57"/>
      <c r="F8" s="57"/>
      <c r="G8" s="57"/>
      <c r="H8" s="57"/>
      <c r="I8" s="58"/>
    </row>
    <row r="10" ht="13.5" thickBot="1">
      <c r="B10" s="31" t="s">
        <v>79</v>
      </c>
    </row>
    <row r="11" spans="2:9" ht="205.5" customHeight="1" thickBot="1">
      <c r="B11" s="53" t="s">
        <v>76</v>
      </c>
      <c r="C11" s="60"/>
      <c r="D11" s="60"/>
      <c r="E11" s="60"/>
      <c r="F11" s="60"/>
      <c r="G11" s="60"/>
      <c r="H11" s="60"/>
      <c r="I11" s="61"/>
    </row>
    <row r="13" ht="13.5" thickBot="1">
      <c r="B13" s="31" t="s">
        <v>43</v>
      </c>
    </row>
    <row r="14" spans="2:9" ht="148.5" customHeight="1" thickBot="1">
      <c r="B14" s="59" t="s">
        <v>40</v>
      </c>
      <c r="C14" s="60"/>
      <c r="D14" s="60"/>
      <c r="E14" s="60"/>
      <c r="F14" s="60"/>
      <c r="G14" s="60"/>
      <c r="H14" s="60"/>
      <c r="I14" s="61"/>
    </row>
    <row r="16" ht="13.5" thickBot="1">
      <c r="B16" s="31" t="s">
        <v>44</v>
      </c>
    </row>
    <row r="17" spans="2:9" ht="132" customHeight="1" thickBot="1">
      <c r="B17" s="53" t="s">
        <v>45</v>
      </c>
      <c r="C17" s="54"/>
      <c r="D17" s="54"/>
      <c r="E17" s="54"/>
      <c r="F17" s="54"/>
      <c r="G17" s="54"/>
      <c r="H17" s="54"/>
      <c r="I17" s="55"/>
    </row>
    <row r="19" ht="13.5" thickBot="1">
      <c r="B19" s="31" t="s">
        <v>46</v>
      </c>
    </row>
    <row r="20" spans="2:9" ht="283.5" customHeight="1" thickBot="1">
      <c r="B20" s="53" t="s">
        <v>78</v>
      </c>
      <c r="C20" s="54"/>
      <c r="D20" s="54"/>
      <c r="E20" s="54"/>
      <c r="F20" s="54"/>
      <c r="G20" s="54"/>
      <c r="H20" s="54"/>
      <c r="I20" s="55"/>
    </row>
  </sheetData>
  <sheetProtection/>
  <mergeCells count="5">
    <mergeCell ref="B20:I20"/>
    <mergeCell ref="B8:I8"/>
    <mergeCell ref="B14:I14"/>
    <mergeCell ref="B11:I11"/>
    <mergeCell ref="B17:I17"/>
  </mergeCells>
  <hyperlinks>
    <hyperlink ref="D3" r:id="rId1" display="ruben.woudsma@gmail.com"/>
    <hyperlink ref="B4" r:id="rId2" display="www.rubenwoudsma.nl"/>
  </hyperlinks>
  <printOptions/>
  <pageMargins left="0.75" right="0.75" top="1" bottom="1" header="0.5" footer="0.5"/>
  <pageSetup horizontalDpi="600" verticalDpi="600" orientation="portrait" paperSize="9"/>
  <drawing r:id="rId3"/>
</worksheet>
</file>

<file path=xl/worksheets/sheet2.xml><?xml version="1.0" encoding="utf-8"?>
<worksheet xmlns="http://schemas.openxmlformats.org/spreadsheetml/2006/main" xmlns:r="http://schemas.openxmlformats.org/officeDocument/2006/relationships">
  <sheetPr codeName="Blad3"/>
  <dimension ref="A1:N56"/>
  <sheetViews>
    <sheetView zoomScalePageLayoutView="0" workbookViewId="0" topLeftCell="A1">
      <selection activeCell="A1" sqref="A1"/>
    </sheetView>
  </sheetViews>
  <sheetFormatPr defaultColWidth="9.140625" defaultRowHeight="12.75"/>
  <cols>
    <col min="1" max="1" width="23.7109375" style="0" bestFit="1" customWidth="1"/>
    <col min="2" max="2" width="20.28125" style="0" customWidth="1"/>
    <col min="3" max="3" width="6.00390625" style="8" bestFit="1" customWidth="1"/>
    <col min="5" max="5" width="5.7109375" style="7" bestFit="1" customWidth="1"/>
    <col min="6" max="6" width="8.28125" style="7" bestFit="1" customWidth="1"/>
    <col min="10" max="10" width="20.28125" style="0" customWidth="1"/>
    <col min="11" max="11" width="17.140625" style="0" customWidth="1"/>
    <col min="12" max="12" width="8.7109375" style="0" customWidth="1"/>
    <col min="13" max="13" width="8.00390625" style="0" customWidth="1"/>
  </cols>
  <sheetData>
    <row r="1" spans="1:14" s="16" customFormat="1" ht="25.5" customHeight="1" thickBot="1">
      <c r="A1" s="46" t="s">
        <v>25</v>
      </c>
      <c r="J1" s="38">
        <v>5</v>
      </c>
      <c r="K1" s="35">
        <f>VALUE(INDEX(HELPTBL!C2:C15,J1))</f>
        <v>20110909</v>
      </c>
      <c r="L1" s="35" t="str">
        <f>INDEX(HELPTBL!$A$2:$A$15,MATCH(K1,HELPTBL!$C$2:$C$15,0))</f>
        <v>week 5: 09 sep t/m 15 sep</v>
      </c>
      <c r="M1" s="36"/>
      <c r="N1" s="37"/>
    </row>
    <row r="2" s="16" customFormat="1" ht="12.75">
      <c r="A2" s="33"/>
    </row>
    <row r="3" spans="1:9" s="16" customFormat="1" ht="12.75">
      <c r="A3" s="34" t="s">
        <v>20</v>
      </c>
      <c r="I3" s="34" t="s">
        <v>28</v>
      </c>
    </row>
    <row r="4" s="16" customFormat="1" ht="12.75"/>
    <row r="5" spans="1:13" s="17" customFormat="1" ht="12.75">
      <c r="A5" s="17" t="s">
        <v>0</v>
      </c>
      <c r="B5" s="17" t="s">
        <v>1</v>
      </c>
      <c r="C5" s="17" t="s">
        <v>2</v>
      </c>
      <c r="E5" s="17" t="s">
        <v>3</v>
      </c>
      <c r="F5" s="17" t="s">
        <v>4</v>
      </c>
      <c r="G5" s="17" t="s">
        <v>5</v>
      </c>
      <c r="I5" s="17" t="s">
        <v>29</v>
      </c>
      <c r="J5" s="17" t="s">
        <v>30</v>
      </c>
      <c r="K5" s="17" t="s">
        <v>1</v>
      </c>
      <c r="L5" s="17" t="s">
        <v>41</v>
      </c>
      <c r="M5" s="17" t="s">
        <v>4</v>
      </c>
    </row>
    <row r="6" spans="1:13" ht="12.75">
      <c r="A6" t="s">
        <v>6</v>
      </c>
      <c r="B6" t="s">
        <v>80</v>
      </c>
      <c r="C6" s="8">
        <v>7872</v>
      </c>
      <c r="E6" s="15">
        <v>22</v>
      </c>
      <c r="F6" s="15">
        <v>10.700000000000001</v>
      </c>
      <c r="G6">
        <f>IF(OR(ISNA(RANK(E6,$E$6:$E$56,0)),E6=""),"",RANK(E6,$E$6:$E$56,0)+COUNTIF($E$6:E6,E6)-1)</f>
        <v>10</v>
      </c>
      <c r="H6" s="19"/>
      <c r="I6">
        <f>IF(C6&lt;&gt;"",1,1)</f>
        <v>1</v>
      </c>
      <c r="J6" t="str">
        <f ca="1">IF(C6&lt;&gt;"",OFFSET(A$6,MATCH(SMALL(G$6:G$56,ROW()-ROW(G$6)+1),G$6:G$56,0)-1,0),"")</f>
        <v>DiegoA Maradona</v>
      </c>
      <c r="K6" t="str">
        <f ca="1">IF(C6&lt;&gt;"",OFFSET(B$6,MATCH(SMALL(G$6:G$56,ROW()-ROW(G$6)+1),G$6:G$56,0)-1,0),"")</f>
        <v>Wim Schraverus</v>
      </c>
      <c r="L6" s="19">
        <f ca="1">IF(C6&lt;&gt;"",OFFSET(E$6,MATCH(SMALL(G$6:G$56,ROW()-ROW(G$6)+1),G$6:G$56,0)-1,0),"")</f>
        <v>32.8</v>
      </c>
      <c r="M6" s="19">
        <f ca="1">IF(C6&lt;&gt;"",OFFSET(F$6,MATCH(SMALL(G$6:G$56,ROW()-ROW(G$6)+1),G$6:G$56,0)-1,0),"")</f>
        <v>1.3</v>
      </c>
    </row>
    <row r="7" spans="1:13" ht="12.75">
      <c r="A7" t="s">
        <v>7</v>
      </c>
      <c r="B7" t="s">
        <v>81</v>
      </c>
      <c r="C7" s="8">
        <v>62946</v>
      </c>
      <c r="E7" s="52">
        <v>0</v>
      </c>
      <c r="F7" s="15">
        <v>0</v>
      </c>
      <c r="G7">
        <f>IF(OR(ISNA(RANK(E7,$E$6:$E$56,0)),E7=""),"",RANK(E7,$E$6:$E$56,0)+COUNTIF($E$6:E7,E7)-1)</f>
        <v>18</v>
      </c>
      <c r="I7">
        <f>IF(C7&lt;&gt;"",I6+1,"")</f>
        <v>2</v>
      </c>
      <c r="J7" t="str">
        <f aca="true" ca="1" t="shared" si="0" ref="J7:J56">IF(C7&lt;&gt;"",OFFSET(A$6,MATCH(SMALL(G$6:G$56,ROW()-ROW(G$6)+1),G$6:G$56,0)-1,0),"")</f>
        <v>Utrecht Giants</v>
      </c>
      <c r="K7" t="str">
        <f aca="true" ca="1" t="shared" si="1" ref="K7:K56">IF(C7&lt;&gt;"",OFFSET(B$6,MATCH(SMALL(G$6:G$56,ROW()-ROW(G$6)+1),G$6:G$56,0)-1,0),"")</f>
        <v>Tom Kooren</v>
      </c>
      <c r="L7" s="19">
        <f aca="true" ca="1" t="shared" si="2" ref="L7:L21">IF(C7&lt;&gt;"",OFFSET(E$6,MATCH(SMALL(G$6:G$56,ROW()-ROW(G$6)+1),G$6:G$56,0)-1,0),"")</f>
        <v>28</v>
      </c>
      <c r="M7" s="19">
        <f aca="true" ca="1" t="shared" si="3" ref="M7:M21">IF(C7&lt;&gt;"",OFFSET(F$6,MATCH(SMALL(G$6:G$56,ROW()-ROW(G$6)+1),G$6:G$56,0)-1,0),"")</f>
        <v>10.6</v>
      </c>
    </row>
    <row r="8" spans="1:13" ht="12.75">
      <c r="A8" t="s">
        <v>8</v>
      </c>
      <c r="B8" t="s">
        <v>82</v>
      </c>
      <c r="C8" s="8">
        <v>1437</v>
      </c>
      <c r="E8" s="15">
        <v>20.1</v>
      </c>
      <c r="F8" s="15">
        <v>7</v>
      </c>
      <c r="G8">
        <f>IF(OR(ISNA(RANK(E8,$E$6:$E$56,0)),E8=""),"",RANK(E8,$E$6:$E$56,0)+COUNTIF($E$6:E8,E8)-1)</f>
        <v>12</v>
      </c>
      <c r="I8">
        <f aca="true" t="shared" si="4" ref="I8:I56">IF(C8&lt;&gt;"",I7+1,"")</f>
        <v>3</v>
      </c>
      <c r="J8" t="str">
        <f ca="1" t="shared" si="0"/>
        <v>Bramovich                         </v>
      </c>
      <c r="K8" t="str">
        <f ca="1" t="shared" si="1"/>
        <v>Flavio Briatore</v>
      </c>
      <c r="L8" s="19">
        <f ca="1" t="shared" si="2"/>
        <v>27</v>
      </c>
      <c r="M8" s="19">
        <f ca="1" t="shared" si="3"/>
        <v>-2.4000000000000004</v>
      </c>
    </row>
    <row r="9" spans="1:13" ht="12.75">
      <c r="A9" t="s">
        <v>9</v>
      </c>
      <c r="B9" t="s">
        <v>83</v>
      </c>
      <c r="C9" s="8">
        <v>40024</v>
      </c>
      <c r="E9" s="15">
        <v>24.4</v>
      </c>
      <c r="F9" s="15">
        <v>13.8</v>
      </c>
      <c r="G9">
        <f>IF(OR(ISNA(RANK(E9,$E$6:$E$56,0)),E9=""),"",RANK(E9,$E$6:$E$56,0)+COUNTIF($E$6:E9,E9)-1)</f>
        <v>7</v>
      </c>
      <c r="I9">
        <f t="shared" si="4"/>
        <v>4</v>
      </c>
      <c r="J9" t="str">
        <f ca="1" t="shared" si="0"/>
        <v>FC LangsDeLijn</v>
      </c>
      <c r="K9" t="str">
        <f ca="1" t="shared" si="1"/>
        <v>Sjef van Oekelen</v>
      </c>
      <c r="L9" s="19">
        <f ca="1" t="shared" si="2"/>
        <v>26.7</v>
      </c>
      <c r="M9" s="19">
        <f ca="1" t="shared" si="3"/>
        <v>6.8</v>
      </c>
    </row>
    <row r="10" spans="1:13" ht="12.75">
      <c r="A10" t="s">
        <v>10</v>
      </c>
      <c r="B10" t="s">
        <v>84</v>
      </c>
      <c r="C10" s="8">
        <v>51432</v>
      </c>
      <c r="E10" s="15">
        <v>27</v>
      </c>
      <c r="F10" s="15">
        <v>-2.4000000000000004</v>
      </c>
      <c r="G10">
        <f>IF(OR(ISNA(RANK(E10,$E$6:$E$56,0)),E10=""),"",RANK(E10,$E$6:$E$56,0)+COUNTIF($E$6:E10,E10)-1)</f>
        <v>3</v>
      </c>
      <c r="I10">
        <f t="shared" si="4"/>
        <v>5</v>
      </c>
      <c r="J10" t="str">
        <f ca="1" t="shared" si="0"/>
        <v>Jong Belegen</v>
      </c>
      <c r="K10" t="str">
        <f ca="1" t="shared" si="1"/>
        <v>Bram Keizer</v>
      </c>
      <c r="L10" s="19">
        <f ca="1" t="shared" si="2"/>
        <v>25.4</v>
      </c>
      <c r="M10" s="19">
        <f ca="1" t="shared" si="3"/>
        <v>7.6000000000000005</v>
      </c>
    </row>
    <row r="11" spans="1:13" ht="12.75">
      <c r="A11" t="s">
        <v>47</v>
      </c>
      <c r="B11" t="s">
        <v>85</v>
      </c>
      <c r="C11" s="8">
        <v>41257</v>
      </c>
      <c r="E11" s="15">
        <v>0</v>
      </c>
      <c r="F11" s="15">
        <v>0</v>
      </c>
      <c r="G11">
        <f>IF(OR(ISNA(RANK(E11,$E$6:$E$56,0)),E11=""),"",RANK(E11,$E$6:$E$56,0)+COUNTIF($E$6:E11,E11)-1)</f>
        <v>19</v>
      </c>
      <c r="I11">
        <f t="shared" si="4"/>
        <v>6</v>
      </c>
      <c r="J11" t="str">
        <f ca="1" t="shared" si="0"/>
        <v>SlyFox                                 </v>
      </c>
      <c r="K11" t="str">
        <f ca="1" t="shared" si="1"/>
        <v>Giovanni Koeman</v>
      </c>
      <c r="L11" s="19">
        <f ca="1" t="shared" si="2"/>
        <v>25</v>
      </c>
      <c r="M11" s="19">
        <f ca="1" t="shared" si="3"/>
        <v>0.5999999999999996</v>
      </c>
    </row>
    <row r="12" spans="1:13" ht="12.75">
      <c r="A12" t="s">
        <v>49</v>
      </c>
      <c r="B12" t="s">
        <v>86</v>
      </c>
      <c r="C12" s="8">
        <v>40687</v>
      </c>
      <c r="E12" s="15">
        <v>21.3</v>
      </c>
      <c r="F12" s="15">
        <v>7</v>
      </c>
      <c r="G12">
        <f>IF(OR(ISNA(RANK(E12,$E$6:$E$56,0)),E12=""),"",RANK(E12,$E$6:$E$56,0)+COUNTIF($E$6:E12,E12)-1)</f>
        <v>11</v>
      </c>
      <c r="I12">
        <f t="shared" si="4"/>
        <v>7</v>
      </c>
      <c r="J12" t="str">
        <f ca="1" t="shared" si="0"/>
        <v>Buttons                              </v>
      </c>
      <c r="K12" t="str">
        <f ca="1" t="shared" si="1"/>
        <v>Nora de Cora</v>
      </c>
      <c r="L12" s="19">
        <f ca="1" t="shared" si="2"/>
        <v>24.4</v>
      </c>
      <c r="M12" s="19">
        <f ca="1" t="shared" si="3"/>
        <v>13.8</v>
      </c>
    </row>
    <row r="13" spans="1:13" ht="12.75">
      <c r="A13" t="s">
        <v>11</v>
      </c>
      <c r="B13" t="s">
        <v>87</v>
      </c>
      <c r="C13" s="8">
        <v>12974</v>
      </c>
      <c r="E13" s="15">
        <v>23.3</v>
      </c>
      <c r="F13" s="15">
        <v>11.4</v>
      </c>
      <c r="G13">
        <f>IF(OR(ISNA(RANK(E13,$E$6:$E$56,0)),E13=""),"",RANK(E13,$E$6:$E$56,0)+COUNTIF($E$6:E13,E13)-1)</f>
        <v>9</v>
      </c>
      <c r="I13">
        <f t="shared" si="4"/>
        <v>8</v>
      </c>
      <c r="J13" t="str">
        <f ca="1" t="shared" si="0"/>
        <v>Voetbal Toestanden</v>
      </c>
      <c r="K13" t="str">
        <f ca="1" t="shared" si="1"/>
        <v>Nol de Bemmel</v>
      </c>
      <c r="L13" s="19">
        <f ca="1" t="shared" si="2"/>
        <v>23.8</v>
      </c>
      <c r="M13" s="19">
        <f ca="1" t="shared" si="3"/>
        <v>3.8</v>
      </c>
    </row>
    <row r="14" spans="1:13" ht="12.75">
      <c r="A14" t="s">
        <v>12</v>
      </c>
      <c r="B14" t="s">
        <v>88</v>
      </c>
      <c r="C14" s="8">
        <v>49205</v>
      </c>
      <c r="E14" s="15">
        <v>32.8</v>
      </c>
      <c r="F14" s="15">
        <v>1.3</v>
      </c>
      <c r="G14">
        <f>IF(OR(ISNA(RANK(E14,$E$6:$E$56,0)),E14=""),"",RANK(E14,$E$6:$E$56,0)+COUNTIF($E$6:E14,E14)-1)</f>
        <v>1</v>
      </c>
      <c r="I14">
        <f t="shared" si="4"/>
        <v>9</v>
      </c>
      <c r="J14" t="str">
        <f ca="1" t="shared" si="0"/>
        <v>MASTER PLAYER</v>
      </c>
      <c r="K14" t="str">
        <f ca="1" t="shared" si="1"/>
        <v>Bert de Boer</v>
      </c>
      <c r="L14" s="19">
        <f ca="1" t="shared" si="2"/>
        <v>23.3</v>
      </c>
      <c r="M14" s="19">
        <f ca="1" t="shared" si="3"/>
        <v>11.4</v>
      </c>
    </row>
    <row r="15" spans="1:13" ht="12.75">
      <c r="A15" t="s">
        <v>13</v>
      </c>
      <c r="B15" t="s">
        <v>89</v>
      </c>
      <c r="C15" s="8">
        <v>44573</v>
      </c>
      <c r="E15" s="15">
        <v>25</v>
      </c>
      <c r="F15" s="15">
        <v>0.5999999999999996</v>
      </c>
      <c r="G15">
        <f>IF(OR(ISNA(RANK(E15,$E$6:$E$56,0)),E15=""),"",RANK(E15,$E$6:$E$56,0)+COUNTIF($E$6:E15,E15)-1)</f>
        <v>6</v>
      </c>
      <c r="I15">
        <f t="shared" si="4"/>
        <v>10</v>
      </c>
      <c r="J15" t="str">
        <f ca="1" t="shared" si="0"/>
        <v>Kesman                              </v>
      </c>
      <c r="K15" t="str">
        <f ca="1" t="shared" si="1"/>
        <v>Pietje Klaasens</v>
      </c>
      <c r="L15" s="19">
        <f ca="1" t="shared" si="2"/>
        <v>22</v>
      </c>
      <c r="M15" s="19">
        <f ca="1" t="shared" si="3"/>
        <v>10.700000000000001</v>
      </c>
    </row>
    <row r="16" spans="1:13" ht="12.75">
      <c r="A16" t="s">
        <v>14</v>
      </c>
      <c r="B16" t="s">
        <v>90</v>
      </c>
      <c r="C16" s="8">
        <v>20837</v>
      </c>
      <c r="E16" s="15">
        <v>23.8</v>
      </c>
      <c r="F16" s="15">
        <v>3.8</v>
      </c>
      <c r="G16">
        <f>IF(OR(ISNA(RANK(E16,$E$6:$E$56,0)),E16=""),"",RANK(E16,$E$6:$E$56,0)+COUNTIF($E$6:E16,E16)-1)</f>
        <v>8</v>
      </c>
      <c r="I16">
        <f t="shared" si="4"/>
        <v>11</v>
      </c>
      <c r="J16" t="str">
        <f ca="1" t="shared" si="0"/>
        <v>Denstar United</v>
      </c>
      <c r="K16" t="str">
        <f ca="1" t="shared" si="1"/>
        <v>Peter Bikkers</v>
      </c>
      <c r="L16" s="19">
        <f ca="1" t="shared" si="2"/>
        <v>21.3</v>
      </c>
      <c r="M16" s="19">
        <f ca="1" t="shared" si="3"/>
        <v>7</v>
      </c>
    </row>
    <row r="17" spans="1:13" ht="12.75">
      <c r="A17" t="s">
        <v>15</v>
      </c>
      <c r="B17" t="s">
        <v>16</v>
      </c>
      <c r="C17" s="8">
        <v>1525</v>
      </c>
      <c r="E17" s="15">
        <v>14</v>
      </c>
      <c r="F17" s="15">
        <v>21.9</v>
      </c>
      <c r="G17">
        <f>IF(OR(ISNA(RANK(E17,$E$6:$E$56,0)),E17=""),"",RANK(E17,$E$6:$E$56,0)+COUNTIF($E$6:E17,E17)-1)</f>
        <v>17</v>
      </c>
      <c r="I17">
        <f t="shared" si="4"/>
        <v>12</v>
      </c>
      <c r="J17" t="str">
        <f ca="1" t="shared" si="0"/>
        <v>FC Knooiers on Tour</v>
      </c>
      <c r="K17" t="str">
        <f ca="1" t="shared" si="1"/>
        <v>Jan de Boer</v>
      </c>
      <c r="L17" s="19">
        <f ca="1" t="shared" si="2"/>
        <v>20.1</v>
      </c>
      <c r="M17" s="19">
        <f ca="1" t="shared" si="3"/>
        <v>7</v>
      </c>
    </row>
    <row r="18" spans="1:13" ht="12.75">
      <c r="A18" t="s">
        <v>17</v>
      </c>
      <c r="B18" t="s">
        <v>91</v>
      </c>
      <c r="C18" s="8">
        <v>10433</v>
      </c>
      <c r="E18" s="15">
        <v>28</v>
      </c>
      <c r="F18" s="15">
        <v>10.6</v>
      </c>
      <c r="G18">
        <f>IF(OR(ISNA(RANK(E18,$E$6:$E$56,0)),E18=""),"",RANK(E18,$E$6:$E$56,0)+COUNTIF($E$6:E18,E18)-1)</f>
        <v>2</v>
      </c>
      <c r="I18">
        <f t="shared" si="4"/>
        <v>13</v>
      </c>
      <c r="J18" t="str">
        <f ca="1" t="shared" si="0"/>
        <v>BogeyFC</v>
      </c>
      <c r="K18" t="str">
        <f ca="1" t="shared" si="1"/>
        <v>Antoon Kramer</v>
      </c>
      <c r="L18" s="19">
        <f ca="1" t="shared" si="2"/>
        <v>19.6</v>
      </c>
      <c r="M18" s="19">
        <f ca="1" t="shared" si="3"/>
        <v>5</v>
      </c>
    </row>
    <row r="19" spans="1:13" ht="12.75">
      <c r="A19" t="s">
        <v>18</v>
      </c>
      <c r="B19" t="s">
        <v>92</v>
      </c>
      <c r="C19" s="8">
        <v>18641</v>
      </c>
      <c r="E19" s="15">
        <v>0</v>
      </c>
      <c r="F19" s="15">
        <v>0</v>
      </c>
      <c r="G19">
        <f>IF(OR(ISNA(RANK(E19,$E$6:$E$56,0)),E19=""),"",RANK(E19,$E$6:$E$56,0)+COUNTIF($E$6:E19,E19)-1)</f>
        <v>20</v>
      </c>
      <c r="I19">
        <f t="shared" si="4"/>
        <v>14</v>
      </c>
      <c r="J19" t="str">
        <f ca="1" t="shared" si="0"/>
        <v>RWobbie                           </v>
      </c>
      <c r="K19" t="str">
        <f ca="1" t="shared" si="1"/>
        <v>Ruud Kastelen</v>
      </c>
      <c r="L19" s="19">
        <f ca="1" t="shared" si="2"/>
        <v>18.8</v>
      </c>
      <c r="M19" s="19">
        <f ca="1" t="shared" si="3"/>
        <v>4</v>
      </c>
    </row>
    <row r="20" spans="1:13" ht="12.75">
      <c r="A20" t="s">
        <v>48</v>
      </c>
      <c r="B20" t="s">
        <v>93</v>
      </c>
      <c r="C20" s="8">
        <v>4748</v>
      </c>
      <c r="E20" s="15">
        <v>19.6</v>
      </c>
      <c r="F20" s="15">
        <v>5</v>
      </c>
      <c r="G20">
        <f>IF(OR(ISNA(RANK(E20,$E$6:$E$56,0)),E20=""),"",RANK(E20,$E$6:$E$56,0)+COUNTIF($E$6:E20,E20)-1)</f>
        <v>13</v>
      </c>
      <c r="I20">
        <f t="shared" si="4"/>
        <v>15</v>
      </c>
      <c r="J20" t="str">
        <f ca="1" t="shared" si="0"/>
        <v>FerryMaster</v>
      </c>
      <c r="K20" t="str">
        <f ca="1" t="shared" si="1"/>
        <v>Ferdinand den Bleeker</v>
      </c>
      <c r="L20" s="19">
        <f ca="1" t="shared" si="2"/>
        <v>18.7</v>
      </c>
      <c r="M20" s="19">
        <f ca="1" t="shared" si="3"/>
        <v>12.8</v>
      </c>
    </row>
    <row r="21" spans="1:13" ht="12.75">
      <c r="A21" t="s">
        <v>19</v>
      </c>
      <c r="B21" t="s">
        <v>94</v>
      </c>
      <c r="C21" s="8">
        <v>4315</v>
      </c>
      <c r="E21" s="15">
        <v>18.8</v>
      </c>
      <c r="F21" s="15">
        <v>4</v>
      </c>
      <c r="G21">
        <f>IF(OR(ISNA(RANK(E21,$E$6:$E$56,0)),E21=""),"",RANK(E21,$E$6:$E$56,0)+COUNTIF($E$6:E21,E21)-1)</f>
        <v>14</v>
      </c>
      <c r="I21">
        <f t="shared" si="4"/>
        <v>16</v>
      </c>
      <c r="J21" t="str">
        <f ca="1" t="shared" si="0"/>
        <v>En de winnaar is</v>
      </c>
      <c r="K21" t="str">
        <f ca="1" t="shared" si="1"/>
        <v>Eduard de Kok</v>
      </c>
      <c r="L21" s="19">
        <f ca="1" t="shared" si="2"/>
        <v>17.5</v>
      </c>
      <c r="M21" s="19">
        <f ca="1" t="shared" si="3"/>
        <v>10.5</v>
      </c>
    </row>
    <row r="22" spans="1:13" ht="12.75">
      <c r="A22" t="s">
        <v>50</v>
      </c>
      <c r="B22" t="s">
        <v>95</v>
      </c>
      <c r="C22" s="8">
        <v>42636</v>
      </c>
      <c r="E22" s="7">
        <v>18.7</v>
      </c>
      <c r="F22" s="7">
        <v>12.8</v>
      </c>
      <c r="G22">
        <f>IF(OR(ISNA(RANK(E22,$E$6:$E$56,0)),E22=""),"",RANK(E22,$E$6:$E$56,0)+COUNTIF($E$6:E22,E22)-1)</f>
        <v>15</v>
      </c>
      <c r="I22">
        <f t="shared" si="4"/>
        <v>17</v>
      </c>
      <c r="J22" t="str">
        <f aca="true" ca="1" t="shared" si="5" ref="J22:J28">IF(C22&lt;&gt;"",OFFSET(A$6,MATCH(SMALL(G$6:G$56,ROW()-ROW(G$6)+1),G$6:G$56,0)-1,0),"")</f>
        <v>De Woudlopers              </v>
      </c>
      <c r="K22" t="str">
        <f aca="true" ca="1" t="shared" si="6" ref="K22:K28">IF(C22&lt;&gt;"",OFFSET(B$6,MATCH(SMALL(G$6:G$56,ROW()-ROW(G$6)+1),G$6:G$56,0)-1,0),"")</f>
        <v>Ruben Woudsma</v>
      </c>
      <c r="L22" s="19">
        <f aca="true" ca="1" t="shared" si="7" ref="L22:L56">IF(C22&lt;&gt;"",OFFSET(E$6,MATCH(SMALL(G$6:G$56,ROW()-ROW(G$6)+1),G$6:G$56,0)-1,0),"")</f>
        <v>14</v>
      </c>
      <c r="M22" s="19">
        <f aca="true" ca="1" t="shared" si="8" ref="M22:M56">IF(C22&lt;&gt;"",OFFSET(F$6,MATCH(SMALL(G$6:G$56,ROW()-ROW(G$6)+1),G$6:G$56,0)-1,0),"")</f>
        <v>21.9</v>
      </c>
    </row>
    <row r="23" spans="1:13" ht="12.75">
      <c r="A23" t="s">
        <v>51</v>
      </c>
      <c r="B23" t="s">
        <v>96</v>
      </c>
      <c r="C23" s="8">
        <v>54534</v>
      </c>
      <c r="E23" s="7">
        <v>17.5</v>
      </c>
      <c r="F23" s="7">
        <v>10.5</v>
      </c>
      <c r="G23">
        <f>IF(OR(ISNA(RANK(E23,$E$6:$E$56,0)),E23=""),"",RANK(E23,$E$6:$E$56,0)+COUNTIF($E$6:E23,E23)-1)</f>
        <v>16</v>
      </c>
      <c r="I23">
        <f t="shared" si="4"/>
        <v>18</v>
      </c>
      <c r="J23" t="str">
        <f ca="1" t="shared" si="5"/>
        <v>Bier in de Benen</v>
      </c>
      <c r="K23" t="str">
        <f ca="1" t="shared" si="6"/>
        <v>Bert Knapen</v>
      </c>
      <c r="L23" s="19">
        <f ca="1" t="shared" si="7"/>
        <v>0</v>
      </c>
      <c r="M23" s="19">
        <f ca="1" t="shared" si="8"/>
        <v>0</v>
      </c>
    </row>
    <row r="24" spans="1:13" ht="12.75">
      <c r="A24" t="s">
        <v>52</v>
      </c>
      <c r="B24" t="s">
        <v>97</v>
      </c>
      <c r="C24" s="8">
        <v>21940</v>
      </c>
      <c r="E24" s="7">
        <v>26.7</v>
      </c>
      <c r="F24" s="7">
        <v>6.8</v>
      </c>
      <c r="G24">
        <f>IF(OR(ISNA(RANK(E24,$E$6:$E$56,0)),E24=""),"",RANK(E24,$E$6:$E$56,0)+COUNTIF($E$6:E24,E24)-1)</f>
        <v>4</v>
      </c>
      <c r="I24">
        <f t="shared" si="4"/>
        <v>19</v>
      </c>
      <c r="J24" t="str">
        <f ca="1" t="shared" si="5"/>
        <v>Krosse Killers</v>
      </c>
      <c r="K24" t="str">
        <f ca="1" t="shared" si="6"/>
        <v>Adriaan Honing</v>
      </c>
      <c r="L24" s="19">
        <f ca="1" t="shared" si="7"/>
        <v>0</v>
      </c>
      <c r="M24" s="19">
        <f ca="1" t="shared" si="8"/>
        <v>0</v>
      </c>
    </row>
    <row r="25" spans="1:13" ht="12.75">
      <c r="A25" t="s">
        <v>53</v>
      </c>
      <c r="B25" t="s">
        <v>98</v>
      </c>
      <c r="C25" s="8">
        <v>22187</v>
      </c>
      <c r="E25" s="7">
        <v>25.4</v>
      </c>
      <c r="F25" s="7">
        <v>7.6000000000000005</v>
      </c>
      <c r="G25">
        <f>IF(OR(ISNA(RANK(E25,$E$6:$E$56,0)),E25=""),"",RANK(E25,$E$6:$E$56,0)+COUNTIF($E$6:E25,E25)-1)</f>
        <v>5</v>
      </c>
      <c r="I25">
        <f t="shared" si="4"/>
        <v>20</v>
      </c>
      <c r="J25" t="str">
        <f ca="1" t="shared" si="5"/>
        <v>NijkampB                          </v>
      </c>
      <c r="K25" t="str">
        <f ca="1" t="shared" si="6"/>
        <v>Cor van Zweden</v>
      </c>
      <c r="L25" s="19">
        <f ca="1" t="shared" si="7"/>
        <v>0</v>
      </c>
      <c r="M25" s="19">
        <f ca="1" t="shared" si="8"/>
        <v>0</v>
      </c>
    </row>
    <row r="26" spans="7:13" ht="12.75">
      <c r="G26">
        <f>IF(OR(ISNA(RANK(E26,$E$6:$E$56,0)),E26=""),"",RANK(E26,$E$6:$E$56,0)+COUNTIF($E$6:E26,E26)-1)</f>
      </c>
      <c r="I26">
        <f t="shared" si="4"/>
      </c>
      <c r="J26">
        <f ca="1" t="shared" si="5"/>
      </c>
      <c r="K26">
        <f ca="1" t="shared" si="6"/>
      </c>
      <c r="L26" s="19">
        <f ca="1" t="shared" si="7"/>
      </c>
      <c r="M26" s="19">
        <f ca="1" t="shared" si="8"/>
      </c>
    </row>
    <row r="27" spans="7:13" ht="12.75">
      <c r="G27">
        <f>IF(OR(ISNA(RANK(E27,$E$6:$E$56,0)),E27=""),"",RANK(E27,$E$6:$E$56,0)+COUNTIF($E$6:E27,E27)-1)</f>
      </c>
      <c r="I27">
        <f t="shared" si="4"/>
      </c>
      <c r="J27">
        <f ca="1" t="shared" si="5"/>
      </c>
      <c r="K27">
        <f ca="1" t="shared" si="6"/>
      </c>
      <c r="L27" s="19">
        <f ca="1" t="shared" si="7"/>
      </c>
      <c r="M27" s="19">
        <f ca="1" t="shared" si="8"/>
      </c>
    </row>
    <row r="28" spans="7:13" ht="12.75">
      <c r="G28">
        <f>IF(OR(ISNA(RANK(E28,$E$6:$E$56,0)),E28=""),"",RANK(E28,$E$6:$E$56,0)+COUNTIF($E$6:E28,E28)-1)</f>
      </c>
      <c r="I28">
        <f t="shared" si="4"/>
      </c>
      <c r="J28">
        <f ca="1" t="shared" si="5"/>
      </c>
      <c r="K28">
        <f ca="1" t="shared" si="6"/>
      </c>
      <c r="L28" s="19">
        <f ca="1" t="shared" si="7"/>
      </c>
      <c r="M28" s="19">
        <f ca="1" t="shared" si="8"/>
      </c>
    </row>
    <row r="29" spans="7:13" ht="12.75">
      <c r="G29">
        <f>IF(OR(ISNA(RANK(E29,$E$6:$E$56,0)),E29=""),"",RANK(E29,$E$6:$E$56,0)+COUNTIF($E$6:E29,E29)-1)</f>
      </c>
      <c r="I29">
        <f t="shared" si="4"/>
      </c>
      <c r="J29">
        <f ca="1" t="shared" si="0"/>
      </c>
      <c r="K29">
        <f ca="1" t="shared" si="1"/>
      </c>
      <c r="L29" s="19">
        <f ca="1" t="shared" si="7"/>
      </c>
      <c r="M29" s="19">
        <f ca="1" t="shared" si="8"/>
      </c>
    </row>
    <row r="30" spans="7:13" ht="12.75">
      <c r="G30">
        <f>IF(OR(ISNA(RANK(E30,$E$6:$E$56,0)),E30=""),"",RANK(E30,$E$6:$E$56,0)+COUNTIF($E$6:E30,E30)-1)</f>
      </c>
      <c r="I30">
        <f t="shared" si="4"/>
      </c>
      <c r="J30">
        <f ca="1" t="shared" si="0"/>
      </c>
      <c r="K30">
        <f ca="1" t="shared" si="1"/>
      </c>
      <c r="L30" s="19">
        <f ca="1" t="shared" si="7"/>
      </c>
      <c r="M30" s="19">
        <f ca="1" t="shared" si="8"/>
      </c>
    </row>
    <row r="31" spans="7:13" ht="12.75">
      <c r="G31">
        <f>IF(OR(ISNA(RANK(E31,$E$6:$E$56,0)),E31=""),"",RANK(E31,$E$6:$E$56,0)+COUNTIF($E$6:E31,E31)-1)</f>
      </c>
      <c r="I31">
        <f t="shared" si="4"/>
      </c>
      <c r="J31">
        <f ca="1" t="shared" si="0"/>
      </c>
      <c r="K31">
        <f ca="1" t="shared" si="1"/>
      </c>
      <c r="L31" s="19">
        <f ca="1" t="shared" si="7"/>
      </c>
      <c r="M31" s="19">
        <f ca="1" t="shared" si="8"/>
      </c>
    </row>
    <row r="32" spans="7:13" ht="12.75">
      <c r="G32">
        <f>IF(OR(ISNA(RANK(E32,$E$6:$E$56,0)),E32=""),"",RANK(E32,$E$6:$E$56,0)+COUNTIF($E$6:E32,E32)-1)</f>
      </c>
      <c r="I32">
        <f t="shared" si="4"/>
      </c>
      <c r="J32">
        <f ca="1" t="shared" si="0"/>
      </c>
      <c r="K32">
        <f ca="1" t="shared" si="1"/>
      </c>
      <c r="L32" s="19">
        <f ca="1" t="shared" si="7"/>
      </c>
      <c r="M32" s="19">
        <f ca="1" t="shared" si="8"/>
      </c>
    </row>
    <row r="33" spans="7:13" ht="12.75">
      <c r="G33">
        <f>IF(OR(ISNA(RANK(E33,$E$6:$E$56,0)),E33=""),"",RANK(E33,$E$6:$E$56,0)+COUNTIF($E$6:E33,E33)-1)</f>
      </c>
      <c r="I33">
        <f t="shared" si="4"/>
      </c>
      <c r="J33">
        <f ca="1" t="shared" si="0"/>
      </c>
      <c r="K33">
        <f ca="1" t="shared" si="1"/>
      </c>
      <c r="L33" s="19">
        <f ca="1" t="shared" si="7"/>
      </c>
      <c r="M33" s="19">
        <f ca="1" t="shared" si="8"/>
      </c>
    </row>
    <row r="34" spans="7:13" ht="12.75">
      <c r="G34">
        <f>IF(OR(ISNA(RANK(E34,$E$6:$E$56,0)),E34=""),"",RANK(E34,$E$6:$E$56,0)+COUNTIF($E$6:E34,E34)-1)</f>
      </c>
      <c r="I34">
        <f t="shared" si="4"/>
      </c>
      <c r="J34">
        <f ca="1" t="shared" si="0"/>
      </c>
      <c r="K34">
        <f ca="1" t="shared" si="1"/>
      </c>
      <c r="L34" s="19">
        <f ca="1" t="shared" si="7"/>
      </c>
      <c r="M34" s="19">
        <f ca="1" t="shared" si="8"/>
      </c>
    </row>
    <row r="35" spans="7:13" ht="12.75">
      <c r="G35">
        <f>IF(OR(ISNA(RANK(E35,$E$6:$E$56,0)),E35=""),"",RANK(E35,$E$6:$E$56,0)+COUNTIF($E$6:E35,E35)-1)</f>
      </c>
      <c r="I35">
        <f t="shared" si="4"/>
      </c>
      <c r="J35">
        <f ca="1" t="shared" si="0"/>
      </c>
      <c r="K35">
        <f ca="1" t="shared" si="1"/>
      </c>
      <c r="L35" s="19">
        <f ca="1" t="shared" si="7"/>
      </c>
      <c r="M35" s="19">
        <f ca="1" t="shared" si="8"/>
      </c>
    </row>
    <row r="36" spans="7:13" ht="12.75">
      <c r="G36">
        <f>IF(OR(ISNA(RANK(E36,$E$6:$E$56,0)),E36=""),"",RANK(E36,$E$6:$E$56,0)+COUNTIF($E$6:E36,E36)-1)</f>
      </c>
      <c r="I36">
        <f t="shared" si="4"/>
      </c>
      <c r="J36">
        <f ca="1" t="shared" si="0"/>
      </c>
      <c r="K36">
        <f ca="1" t="shared" si="1"/>
      </c>
      <c r="L36" s="19">
        <f ca="1" t="shared" si="7"/>
      </c>
      <c r="M36" s="19">
        <f ca="1" t="shared" si="8"/>
      </c>
    </row>
    <row r="37" spans="7:13" ht="12.75">
      <c r="G37">
        <f>IF(OR(ISNA(RANK(E37,$E$6:$E$56,0)),E37=""),"",RANK(E37,$E$6:$E$56,0)+COUNTIF($E$6:E37,E37)-1)</f>
      </c>
      <c r="I37">
        <f t="shared" si="4"/>
      </c>
      <c r="J37">
        <f ca="1" t="shared" si="0"/>
      </c>
      <c r="K37">
        <f ca="1" t="shared" si="1"/>
      </c>
      <c r="L37" s="19">
        <f ca="1" t="shared" si="7"/>
      </c>
      <c r="M37" s="19">
        <f ca="1" t="shared" si="8"/>
      </c>
    </row>
    <row r="38" spans="7:13" ht="12.75">
      <c r="G38">
        <f>IF(OR(ISNA(RANK(E38,$E$6:$E$56,0)),E38=""),"",RANK(E38,$E$6:$E$56,0)+COUNTIF($E$6:E38,E38)-1)</f>
      </c>
      <c r="I38">
        <f t="shared" si="4"/>
      </c>
      <c r="J38">
        <f ca="1" t="shared" si="0"/>
      </c>
      <c r="K38">
        <f ca="1" t="shared" si="1"/>
      </c>
      <c r="L38" s="19">
        <f ca="1" t="shared" si="7"/>
      </c>
      <c r="M38" s="19">
        <f ca="1" t="shared" si="8"/>
      </c>
    </row>
    <row r="39" spans="7:13" ht="12.75">
      <c r="G39">
        <f>IF(OR(ISNA(RANK(E39,$E$6:$E$56,0)),E39=""),"",RANK(E39,$E$6:$E$56,0)+COUNTIF($E$6:E39,E39)-1)</f>
      </c>
      <c r="I39">
        <f t="shared" si="4"/>
      </c>
      <c r="J39">
        <f ca="1" t="shared" si="0"/>
      </c>
      <c r="K39">
        <f ca="1" t="shared" si="1"/>
      </c>
      <c r="L39" s="19">
        <f ca="1" t="shared" si="7"/>
      </c>
      <c r="M39" s="19">
        <f ca="1" t="shared" si="8"/>
      </c>
    </row>
    <row r="40" spans="7:13" ht="12.75">
      <c r="G40">
        <f>IF(OR(ISNA(RANK(E40,$E$6:$E$56,0)),E40=""),"",RANK(E40,$E$6:$E$56,0)+COUNTIF($E$6:E40,E40)-1)</f>
      </c>
      <c r="I40">
        <f t="shared" si="4"/>
      </c>
      <c r="J40">
        <f ca="1" t="shared" si="0"/>
      </c>
      <c r="K40">
        <f ca="1" t="shared" si="1"/>
      </c>
      <c r="L40" s="19">
        <f ca="1" t="shared" si="7"/>
      </c>
      <c r="M40" s="19">
        <f ca="1" t="shared" si="8"/>
      </c>
    </row>
    <row r="41" spans="7:13" ht="12.75">
      <c r="G41">
        <f>IF(OR(ISNA(RANK(E41,$E$6:$E$56,0)),E41=""),"",RANK(E41,$E$6:$E$56,0)+COUNTIF($E$6:E41,E41)-1)</f>
      </c>
      <c r="I41">
        <f t="shared" si="4"/>
      </c>
      <c r="J41">
        <f ca="1" t="shared" si="0"/>
      </c>
      <c r="K41">
        <f ca="1" t="shared" si="1"/>
      </c>
      <c r="L41" s="19">
        <f ca="1" t="shared" si="7"/>
      </c>
      <c r="M41" s="19">
        <f ca="1" t="shared" si="8"/>
      </c>
    </row>
    <row r="42" spans="7:13" ht="12.75">
      <c r="G42">
        <f>IF(OR(ISNA(RANK(E42,$E$6:$E$56,0)),E42=""),"",RANK(E42,$E$6:$E$56,0)+COUNTIF($E$6:E42,E42)-1)</f>
      </c>
      <c r="I42">
        <f t="shared" si="4"/>
      </c>
      <c r="J42">
        <f ca="1" t="shared" si="0"/>
      </c>
      <c r="K42">
        <f ca="1" t="shared" si="1"/>
      </c>
      <c r="L42" s="19">
        <f ca="1" t="shared" si="7"/>
      </c>
      <c r="M42" s="19">
        <f ca="1" t="shared" si="8"/>
      </c>
    </row>
    <row r="43" spans="7:13" ht="12.75">
      <c r="G43">
        <f>IF(OR(ISNA(RANK(E43,$E$6:$E$56,0)),E43=""),"",RANK(E43,$E$6:$E$56,0)+COUNTIF($E$6:E43,E43)-1)</f>
      </c>
      <c r="I43">
        <f t="shared" si="4"/>
      </c>
      <c r="J43">
        <f ca="1" t="shared" si="0"/>
      </c>
      <c r="K43">
        <f ca="1" t="shared" si="1"/>
      </c>
      <c r="L43" s="19">
        <f ca="1" t="shared" si="7"/>
      </c>
      <c r="M43" s="19">
        <f ca="1" t="shared" si="8"/>
      </c>
    </row>
    <row r="44" spans="7:13" ht="12.75">
      <c r="G44">
        <f>IF(OR(ISNA(RANK(E44,$E$6:$E$56,0)),E44=""),"",RANK(E44,$E$6:$E$56,0)+COUNTIF($E$6:E44,E44)-1)</f>
      </c>
      <c r="I44">
        <f t="shared" si="4"/>
      </c>
      <c r="J44">
        <f ca="1" t="shared" si="0"/>
      </c>
      <c r="K44">
        <f ca="1" t="shared" si="1"/>
      </c>
      <c r="L44" s="19">
        <f ca="1" t="shared" si="7"/>
      </c>
      <c r="M44" s="19">
        <f ca="1" t="shared" si="8"/>
      </c>
    </row>
    <row r="45" spans="7:13" ht="12.75">
      <c r="G45">
        <f>IF(OR(ISNA(RANK(E45,$E$6:$E$56,0)),E45=""),"",RANK(E45,$E$6:$E$56,0)+COUNTIF($E$6:E45,E45)-1)</f>
      </c>
      <c r="I45">
        <f t="shared" si="4"/>
      </c>
      <c r="J45">
        <f ca="1" t="shared" si="0"/>
      </c>
      <c r="K45">
        <f ca="1" t="shared" si="1"/>
      </c>
      <c r="L45" s="19">
        <f ca="1" t="shared" si="7"/>
      </c>
      <c r="M45" s="19">
        <f ca="1" t="shared" si="8"/>
      </c>
    </row>
    <row r="46" spans="7:13" ht="12.75">
      <c r="G46">
        <f>IF(OR(ISNA(RANK(E46,$E$6:$E$56,0)),E46=""),"",RANK(E46,$E$6:$E$56,0)+COUNTIF($E$6:E46,E46)-1)</f>
      </c>
      <c r="I46">
        <f t="shared" si="4"/>
      </c>
      <c r="J46">
        <f ca="1" t="shared" si="0"/>
      </c>
      <c r="K46">
        <f ca="1" t="shared" si="1"/>
      </c>
      <c r="L46" s="19">
        <f ca="1" t="shared" si="7"/>
      </c>
      <c r="M46" s="19">
        <f ca="1" t="shared" si="8"/>
      </c>
    </row>
    <row r="47" spans="7:13" ht="12.75">
      <c r="G47">
        <f>IF(OR(ISNA(RANK(E47,$E$6:$E$56,0)),E47=""),"",RANK(E47,$E$6:$E$56,0)+COUNTIF($E$6:E47,E47)-1)</f>
      </c>
      <c r="I47">
        <f t="shared" si="4"/>
      </c>
      <c r="J47">
        <f ca="1" t="shared" si="0"/>
      </c>
      <c r="K47">
        <f ca="1" t="shared" si="1"/>
      </c>
      <c r="L47" s="19">
        <f ca="1" t="shared" si="7"/>
      </c>
      <c r="M47" s="19">
        <f ca="1" t="shared" si="8"/>
      </c>
    </row>
    <row r="48" spans="7:13" ht="12.75">
      <c r="G48">
        <f>IF(OR(ISNA(RANK(E48,$E$6:$E$56,0)),E48=""),"",RANK(E48,$E$6:$E$56,0)+COUNTIF($E$6:E48,E48)-1)</f>
      </c>
      <c r="I48">
        <f t="shared" si="4"/>
      </c>
      <c r="J48">
        <f ca="1" t="shared" si="0"/>
      </c>
      <c r="K48">
        <f ca="1" t="shared" si="1"/>
      </c>
      <c r="L48" s="19">
        <f ca="1" t="shared" si="7"/>
      </c>
      <c r="M48" s="19">
        <f ca="1" t="shared" si="8"/>
      </c>
    </row>
    <row r="49" spans="7:13" ht="12.75">
      <c r="G49">
        <f>IF(OR(ISNA(RANK(E49,$E$6:$E$56,0)),E49=""),"",RANK(E49,$E$6:$E$56,0)+COUNTIF($E$6:E49,E49)-1)</f>
      </c>
      <c r="I49">
        <f t="shared" si="4"/>
      </c>
      <c r="J49">
        <f ca="1" t="shared" si="0"/>
      </c>
      <c r="K49">
        <f ca="1" t="shared" si="1"/>
      </c>
      <c r="L49" s="19">
        <f ca="1" t="shared" si="7"/>
      </c>
      <c r="M49" s="19">
        <f ca="1" t="shared" si="8"/>
      </c>
    </row>
    <row r="50" spans="7:13" ht="12.75">
      <c r="G50">
        <f>IF(OR(ISNA(RANK(E50,$E$6:$E$56,0)),E50=""),"",RANK(E50,$E$6:$E$56,0)+COUNTIF($E$6:E50,E50)-1)</f>
      </c>
      <c r="I50">
        <f t="shared" si="4"/>
      </c>
      <c r="J50">
        <f ca="1" t="shared" si="0"/>
      </c>
      <c r="K50">
        <f ca="1" t="shared" si="1"/>
      </c>
      <c r="L50" s="19">
        <f ca="1" t="shared" si="7"/>
      </c>
      <c r="M50" s="19">
        <f ca="1" t="shared" si="8"/>
      </c>
    </row>
    <row r="51" spans="7:13" ht="12.75">
      <c r="G51">
        <f>IF(OR(ISNA(RANK(E51,$E$6:$E$56,0)),E51=""),"",RANK(E51,$E$6:$E$56,0)+COUNTIF($E$6:E51,E51)-1)</f>
      </c>
      <c r="I51">
        <f t="shared" si="4"/>
      </c>
      <c r="J51">
        <f ca="1" t="shared" si="0"/>
      </c>
      <c r="K51">
        <f ca="1" t="shared" si="1"/>
      </c>
      <c r="L51" s="19">
        <f ca="1" t="shared" si="7"/>
      </c>
      <c r="M51" s="19">
        <f ca="1" t="shared" si="8"/>
      </c>
    </row>
    <row r="52" spans="7:13" ht="12.75">
      <c r="G52">
        <f>IF(OR(ISNA(RANK(E52,$E$6:$E$56,0)),E52=""),"",RANK(E52,$E$6:$E$56,0)+COUNTIF($E$6:E52,E52)-1)</f>
      </c>
      <c r="I52">
        <f t="shared" si="4"/>
      </c>
      <c r="J52">
        <f ca="1" t="shared" si="0"/>
      </c>
      <c r="K52">
        <f ca="1" t="shared" si="1"/>
      </c>
      <c r="L52" s="19">
        <f ca="1" t="shared" si="7"/>
      </c>
      <c r="M52" s="19">
        <f ca="1" t="shared" si="8"/>
      </c>
    </row>
    <row r="53" spans="7:13" ht="12.75">
      <c r="G53">
        <f>IF(OR(ISNA(RANK(E53,$E$6:$E$56,0)),E53=""),"",RANK(E53,$E$6:$E$56,0)+COUNTIF($E$6:E53,E53)-1)</f>
      </c>
      <c r="I53">
        <f t="shared" si="4"/>
      </c>
      <c r="J53">
        <f ca="1" t="shared" si="0"/>
      </c>
      <c r="K53">
        <f ca="1" t="shared" si="1"/>
      </c>
      <c r="L53" s="19">
        <f ca="1" t="shared" si="7"/>
      </c>
      <c r="M53" s="19">
        <f ca="1" t="shared" si="8"/>
      </c>
    </row>
    <row r="54" spans="7:13" ht="12.75">
      <c r="G54">
        <f>IF(OR(ISNA(RANK(E54,$E$6:$E$56,0)),E54=""),"",RANK(E54,$E$6:$E$56,0)+COUNTIF($E$6:E54,E54)-1)</f>
      </c>
      <c r="I54">
        <f t="shared" si="4"/>
      </c>
      <c r="J54">
        <f ca="1" t="shared" si="0"/>
      </c>
      <c r="K54">
        <f ca="1" t="shared" si="1"/>
      </c>
      <c r="L54" s="19">
        <f ca="1" t="shared" si="7"/>
      </c>
      <c r="M54" s="19">
        <f ca="1" t="shared" si="8"/>
      </c>
    </row>
    <row r="55" spans="7:13" ht="12.75">
      <c r="G55">
        <f>IF(OR(ISNA(RANK(E55,$E$6:$E$56,0)),E55=""),"",RANK(E55,$E$6:$E$56,0)+COUNTIF($E$6:E55,E55)-1)</f>
      </c>
      <c r="I55">
        <f t="shared" si="4"/>
      </c>
      <c r="J55">
        <f ca="1" t="shared" si="0"/>
      </c>
      <c r="K55">
        <f ca="1" t="shared" si="1"/>
      </c>
      <c r="L55" s="19">
        <f ca="1" t="shared" si="7"/>
      </c>
      <c r="M55" s="19">
        <f ca="1" t="shared" si="8"/>
      </c>
    </row>
    <row r="56" spans="7:13" ht="12.75">
      <c r="G56">
        <f>IF(OR(ISNA(RANK(E56,$E$6:$E$56,0)),E56=""),"",RANK(E56,$E$6:$E$56,0)+COUNTIF($E$6:E56,E56)-1)</f>
      </c>
      <c r="I56">
        <f t="shared" si="4"/>
      </c>
      <c r="J56">
        <f ca="1" t="shared" si="0"/>
      </c>
      <c r="K56">
        <f ca="1" t="shared" si="1"/>
      </c>
      <c r="L56" s="19">
        <f ca="1" t="shared" si="7"/>
      </c>
      <c r="M56" s="19">
        <f ca="1" t="shared" si="8"/>
      </c>
    </row>
  </sheetData>
  <sheetProtection/>
  <printOptions/>
  <pageMargins left="0.75" right="0.75" top="1" bottom="1" header="0.5" footer="0.5"/>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sheetPr codeName="Blad1"/>
  <dimension ref="A1:IV5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6" sqref="B6:B25"/>
    </sheetView>
  </sheetViews>
  <sheetFormatPr defaultColWidth="9.140625" defaultRowHeight="12.75"/>
  <cols>
    <col min="1" max="1" width="21.421875" style="0" bestFit="1" customWidth="1"/>
    <col min="2" max="2" width="17.8515625" style="0" bestFit="1" customWidth="1"/>
    <col min="3" max="3" width="8.57421875" style="0" customWidth="1"/>
    <col min="5" max="5" width="7.7109375" style="7" bestFit="1" customWidth="1"/>
    <col min="6" max="6" width="8.28125" style="7" customWidth="1"/>
    <col min="7" max="7" width="10.8515625" style="42" bestFit="1" customWidth="1"/>
    <col min="8" max="8" width="9.7109375" style="42" customWidth="1"/>
    <col min="9" max="9" width="8.421875" style="45" bestFit="1" customWidth="1"/>
    <col min="10" max="10" width="9.57421875" style="45" bestFit="1" customWidth="1"/>
    <col min="11" max="11" width="7.7109375" style="7" bestFit="1" customWidth="1"/>
    <col min="12" max="12" width="8.28125" style="7" bestFit="1" customWidth="1"/>
    <col min="13" max="13" width="10.8515625" style="42" bestFit="1" customWidth="1"/>
    <col min="14" max="14" width="9.7109375" style="42" bestFit="1" customWidth="1"/>
    <col min="15" max="15" width="8.421875" style="45" customWidth="1"/>
    <col min="16" max="16" width="9.57421875" style="45" bestFit="1" customWidth="1"/>
    <col min="17" max="18" width="9.140625" style="7" customWidth="1"/>
    <col min="19" max="20" width="10.00390625" style="13" customWidth="1"/>
    <col min="21" max="22" width="9.140625" style="13" customWidth="1"/>
    <col min="23" max="24" width="9.140625" style="7" customWidth="1"/>
    <col min="25" max="26" width="10.421875" style="13" customWidth="1"/>
    <col min="27" max="28" width="9.140625" style="13" customWidth="1"/>
    <col min="29" max="30" width="9.140625" style="7" customWidth="1"/>
    <col min="31" max="34" width="9.140625" style="13" customWidth="1"/>
    <col min="35" max="36" width="9.140625" style="7" customWidth="1"/>
    <col min="37" max="38" width="10.00390625" style="13" customWidth="1"/>
    <col min="39" max="40" width="9.140625" style="13" customWidth="1"/>
    <col min="41" max="42" width="9.140625" style="7" customWidth="1"/>
    <col min="43" max="44" width="10.421875" style="13" customWidth="1"/>
    <col min="45" max="46" width="9.140625" style="13" customWidth="1"/>
    <col min="47" max="48" width="9.140625" style="7" customWidth="1"/>
    <col min="49" max="50" width="10.00390625" style="13" customWidth="1"/>
    <col min="51" max="52" width="9.140625" style="13" customWidth="1"/>
    <col min="53" max="54" width="9.140625" style="7" customWidth="1"/>
    <col min="55" max="56" width="10.421875" style="13" customWidth="1"/>
    <col min="57" max="58" width="9.140625" style="13" customWidth="1"/>
    <col min="59" max="60" width="9.140625" style="7" customWidth="1"/>
    <col min="61" max="62" width="10.00390625" style="13" customWidth="1"/>
    <col min="63" max="64" width="9.140625" style="13" customWidth="1"/>
    <col min="65" max="66" width="9.140625" style="7" customWidth="1"/>
    <col min="67" max="68" width="10.421875" style="13" customWidth="1"/>
    <col min="69" max="70" width="9.140625" style="13" customWidth="1"/>
    <col min="71" max="72" width="9.140625" style="7" customWidth="1"/>
    <col min="73" max="74" width="10.00390625" style="13" customWidth="1"/>
    <col min="75" max="76" width="9.140625" style="13" customWidth="1"/>
    <col min="77" max="78" width="9.140625" style="7" customWidth="1"/>
    <col min="79" max="80" width="10.421875" style="13" customWidth="1"/>
    <col min="81" max="82" width="9.140625" style="13" customWidth="1"/>
    <col min="83" max="84" width="9.140625" style="7" customWidth="1"/>
    <col min="85" max="86" width="10.00390625" style="13" customWidth="1"/>
    <col min="87" max="88" width="9.140625" style="13" customWidth="1"/>
    <col min="89" max="90" width="9.140625" style="7" customWidth="1"/>
    <col min="91" max="92" width="10.421875" style="13" customWidth="1"/>
    <col min="93" max="94" width="9.140625" style="13" customWidth="1"/>
    <col min="95" max="96" width="9.140625" style="7" customWidth="1"/>
    <col min="97" max="98" width="10.00390625" style="13" customWidth="1"/>
    <col min="99" max="100" width="9.140625" style="13" customWidth="1"/>
    <col min="101" max="102" width="9.140625" style="7" customWidth="1"/>
    <col min="103" max="104" width="10.421875" style="13" customWidth="1"/>
    <col min="105" max="106" width="9.140625" style="13" customWidth="1"/>
    <col min="107" max="108" width="9.140625" style="7" customWidth="1"/>
    <col min="109" max="110" width="10.00390625" style="13" customWidth="1"/>
    <col min="111" max="112" width="9.140625" style="13" customWidth="1"/>
    <col min="113" max="114" width="9.140625" style="7" customWidth="1"/>
    <col min="115" max="116" width="10.421875" style="13" customWidth="1"/>
    <col min="117" max="118" width="9.140625" style="13" customWidth="1"/>
    <col min="119" max="120" width="9.140625" style="7" customWidth="1"/>
    <col min="121" max="122" width="10.00390625" style="13" customWidth="1"/>
    <col min="123" max="124" width="9.140625" style="13" customWidth="1"/>
    <col min="125" max="126" width="9.140625" style="7" customWidth="1"/>
    <col min="127" max="128" width="10.421875" style="13" customWidth="1"/>
    <col min="129" max="130" width="9.140625" style="13" customWidth="1"/>
    <col min="131" max="132" width="9.140625" style="7" customWidth="1"/>
    <col min="133" max="134" width="10.00390625" style="13" customWidth="1"/>
    <col min="135" max="136" width="9.140625" style="13" customWidth="1"/>
    <col min="137" max="138" width="9.140625" style="7" customWidth="1"/>
    <col min="139" max="140" width="10.421875" style="13" customWidth="1"/>
    <col min="141" max="142" width="9.140625" style="13" customWidth="1"/>
    <col min="143" max="144" width="9.140625" style="7" customWidth="1"/>
    <col min="145" max="146" width="10.00390625" style="13" customWidth="1"/>
    <col min="147" max="148" width="9.140625" style="13" customWidth="1"/>
    <col min="149" max="150" width="9.140625" style="7" customWidth="1"/>
    <col min="151" max="152" width="10.421875" style="13" customWidth="1"/>
    <col min="153" max="154" width="9.140625" style="13" customWidth="1"/>
    <col min="155" max="156" width="9.140625" style="7" customWidth="1"/>
    <col min="157" max="158" width="10.00390625" style="13" customWidth="1"/>
    <col min="159" max="160" width="9.140625" style="13" customWidth="1"/>
    <col min="161" max="162" width="9.140625" style="7" customWidth="1"/>
    <col min="163" max="164" width="10.421875" style="13" customWidth="1"/>
    <col min="165" max="166" width="9.140625" style="13" customWidth="1"/>
    <col min="167" max="168" width="9.140625" style="7" customWidth="1"/>
    <col min="169" max="170" width="10.00390625" style="13" customWidth="1"/>
    <col min="171" max="172" width="9.140625" style="13" customWidth="1"/>
    <col min="173" max="174" width="9.140625" style="7" customWidth="1"/>
    <col min="175" max="176" width="10.421875" style="13" customWidth="1"/>
    <col min="177" max="178" width="9.140625" style="13" customWidth="1"/>
    <col min="179" max="180" width="9.140625" style="7" customWidth="1"/>
    <col min="181" max="182" width="10.00390625" style="13" customWidth="1"/>
    <col min="183" max="184" width="9.140625" style="13" customWidth="1"/>
    <col min="185" max="186" width="9.140625" style="7" customWidth="1"/>
    <col min="187" max="188" width="10.421875" style="13" customWidth="1"/>
    <col min="189" max="190" width="9.140625" style="13" customWidth="1"/>
    <col min="191" max="192" width="9.140625" style="7" customWidth="1"/>
    <col min="193" max="194" width="10.00390625" style="13" customWidth="1"/>
    <col min="195" max="196" width="9.140625" style="13" customWidth="1"/>
    <col min="197" max="198" width="9.140625" style="7" customWidth="1"/>
    <col min="199" max="200" width="10.421875" style="13" customWidth="1"/>
    <col min="201" max="202" width="9.140625" style="13" customWidth="1"/>
    <col min="203" max="204" width="9.140625" style="7" customWidth="1"/>
    <col min="205" max="206" width="10.00390625" style="13" customWidth="1"/>
    <col min="207" max="208" width="9.140625" style="13" customWidth="1"/>
    <col min="209" max="210" width="9.140625" style="7" customWidth="1"/>
    <col min="211" max="212" width="10.421875" style="13" customWidth="1"/>
    <col min="213" max="214" width="9.140625" style="13" customWidth="1"/>
    <col min="215" max="216" width="9.140625" style="7" customWidth="1"/>
    <col min="217" max="218" width="10.00390625" style="13" customWidth="1"/>
    <col min="219" max="220" width="9.140625" style="13" customWidth="1"/>
    <col min="221" max="222" width="9.140625" style="7" customWidth="1"/>
    <col min="223" max="224" width="10.421875" style="13" customWidth="1"/>
    <col min="225" max="226" width="9.140625" style="13" customWidth="1"/>
    <col min="227" max="228" width="9.140625" style="7" customWidth="1"/>
    <col min="229" max="230" width="10.00390625" style="13" customWidth="1"/>
    <col min="231" max="232" width="9.140625" style="13" customWidth="1"/>
    <col min="233" max="234" width="9.140625" style="7" customWidth="1"/>
    <col min="235" max="236" width="10.421875" style="13" customWidth="1"/>
    <col min="237" max="238" width="9.140625" style="13" customWidth="1"/>
    <col min="239" max="240" width="9.140625" style="7" customWidth="1"/>
    <col min="241" max="242" width="10.00390625" style="13" customWidth="1"/>
    <col min="243" max="244" width="9.140625" style="13" customWidth="1"/>
    <col min="245" max="246" width="9.140625" style="7" customWidth="1"/>
    <col min="247" max="248" width="10.421875" style="13" customWidth="1"/>
    <col min="249" max="250" width="9.140625" style="13" customWidth="1"/>
    <col min="251" max="252" width="9.140625" style="7" customWidth="1"/>
    <col min="253" max="254" width="10.00390625" style="13" customWidth="1"/>
    <col min="255" max="16384" width="9.140625" style="13" customWidth="1"/>
  </cols>
  <sheetData>
    <row r="1" spans="1:16" s="16" customFormat="1" ht="15.75">
      <c r="A1" s="32" t="s">
        <v>25</v>
      </c>
      <c r="G1" s="40"/>
      <c r="H1" s="40"/>
      <c r="I1" s="43"/>
      <c r="J1" s="43"/>
      <c r="M1" s="40"/>
      <c r="N1" s="40"/>
      <c r="O1" s="43"/>
      <c r="P1" s="43"/>
    </row>
    <row r="2" spans="7:16" s="16" customFormat="1" ht="12.75">
      <c r="G2" s="40"/>
      <c r="H2" s="40"/>
      <c r="I2" s="43"/>
      <c r="J2" s="43"/>
      <c r="M2" s="40"/>
      <c r="N2" s="40"/>
      <c r="O2" s="43"/>
      <c r="P2" s="43"/>
    </row>
    <row r="3" spans="7:16" s="16" customFormat="1" ht="12.75">
      <c r="G3" s="40"/>
      <c r="H3" s="40"/>
      <c r="I3" s="43"/>
      <c r="J3" s="43"/>
      <c r="M3" s="40"/>
      <c r="N3" s="40"/>
      <c r="O3" s="43"/>
      <c r="P3" s="43"/>
    </row>
    <row r="4" spans="5:256" s="16" customFormat="1" ht="12.75">
      <c r="E4" s="17" t="str">
        <f>"Week "&amp;5+COUNTIF($A$5:E5,"Basis")-1</f>
        <v>Week 5</v>
      </c>
      <c r="F4" s="20"/>
      <c r="G4" s="40"/>
      <c r="H4" s="40"/>
      <c r="I4" s="43"/>
      <c r="J4" s="43"/>
      <c r="K4" s="17" t="str">
        <f>"Week "&amp;5+COUNTIF($A$5:K5,"Basis")-1</f>
        <v>Week 6</v>
      </c>
      <c r="L4" s="20"/>
      <c r="M4" s="40"/>
      <c r="N4" s="40"/>
      <c r="O4" s="43"/>
      <c r="P4" s="43"/>
      <c r="Q4" s="17"/>
      <c r="R4" s="20"/>
      <c r="S4" s="40"/>
      <c r="T4" s="40"/>
      <c r="U4" s="43"/>
      <c r="V4" s="43"/>
      <c r="W4" s="17"/>
      <c r="X4" s="20"/>
      <c r="Y4" s="40"/>
      <c r="Z4" s="40"/>
      <c r="AA4" s="43"/>
      <c r="AB4" s="43"/>
      <c r="AC4" s="17"/>
      <c r="AD4" s="20"/>
      <c r="AE4" s="40"/>
      <c r="AF4" s="40"/>
      <c r="AG4" s="43"/>
      <c r="AH4" s="43"/>
      <c r="AI4" s="17"/>
      <c r="AJ4" s="20"/>
      <c r="AK4" s="40"/>
      <c r="AL4" s="40"/>
      <c r="AM4" s="43"/>
      <c r="AN4" s="43"/>
      <c r="AO4" s="17"/>
      <c r="AP4" s="20"/>
      <c r="AQ4" s="40"/>
      <c r="AR4" s="40"/>
      <c r="AS4" s="43"/>
      <c r="AT4" s="43"/>
      <c r="AU4" s="17"/>
      <c r="AV4" s="20"/>
      <c r="AW4" s="40"/>
      <c r="AX4" s="40"/>
      <c r="AY4" s="43"/>
      <c r="AZ4" s="43"/>
      <c r="BA4" s="17"/>
      <c r="BB4" s="20"/>
      <c r="BC4" s="40"/>
      <c r="BD4" s="40"/>
      <c r="BE4" s="43"/>
      <c r="BF4" s="43"/>
      <c r="BG4" s="17"/>
      <c r="BH4" s="20"/>
      <c r="BI4" s="40"/>
      <c r="BJ4" s="40"/>
      <c r="BK4" s="43"/>
      <c r="BL4" s="43"/>
      <c r="BM4" s="17"/>
      <c r="BN4" s="20"/>
      <c r="BO4" s="40"/>
      <c r="BP4" s="40"/>
      <c r="BQ4" s="43"/>
      <c r="BR4" s="43"/>
      <c r="BS4" s="17"/>
      <c r="BT4" s="20"/>
      <c r="BU4" s="40"/>
      <c r="BV4" s="40"/>
      <c r="BW4" s="43"/>
      <c r="BX4" s="43"/>
      <c r="BY4" s="17"/>
      <c r="BZ4" s="20"/>
      <c r="CA4" s="40"/>
      <c r="CB4" s="40"/>
      <c r="CC4" s="43"/>
      <c r="CD4" s="43"/>
      <c r="CE4" s="17"/>
      <c r="CF4" s="20"/>
      <c r="CG4" s="40"/>
      <c r="CH4" s="40"/>
      <c r="CI4" s="43"/>
      <c r="CJ4" s="43"/>
      <c r="CK4" s="17"/>
      <c r="CL4" s="20"/>
      <c r="CM4" s="40"/>
      <c r="CN4" s="40"/>
      <c r="CO4" s="43"/>
      <c r="CP4" s="43"/>
      <c r="CQ4" s="17"/>
      <c r="CR4" s="20"/>
      <c r="CS4" s="40"/>
      <c r="CT4" s="40"/>
      <c r="CU4" s="43"/>
      <c r="CV4" s="43"/>
      <c r="CW4" s="17"/>
      <c r="CX4" s="20"/>
      <c r="CY4" s="40"/>
      <c r="CZ4" s="40"/>
      <c r="DA4" s="43"/>
      <c r="DB4" s="43"/>
      <c r="DC4" s="17"/>
      <c r="DD4" s="20"/>
      <c r="DE4" s="40"/>
      <c r="DF4" s="40"/>
      <c r="DG4" s="43"/>
      <c r="DH4" s="43"/>
      <c r="DI4" s="17"/>
      <c r="DJ4" s="20"/>
      <c r="DK4" s="40"/>
      <c r="DL4" s="40"/>
      <c r="DM4" s="43"/>
      <c r="DN4" s="43"/>
      <c r="DO4" s="17"/>
      <c r="DP4" s="20"/>
      <c r="DQ4" s="40"/>
      <c r="DR4" s="40"/>
      <c r="DS4" s="43"/>
      <c r="DT4" s="43"/>
      <c r="DU4" s="17"/>
      <c r="DV4" s="20"/>
      <c r="DW4" s="40"/>
      <c r="DX4" s="40"/>
      <c r="DY4" s="43"/>
      <c r="DZ4" s="43"/>
      <c r="EA4" s="17"/>
      <c r="EB4" s="20"/>
      <c r="EC4" s="40"/>
      <c r="ED4" s="40"/>
      <c r="EE4" s="43"/>
      <c r="EF4" s="43"/>
      <c r="EG4" s="17"/>
      <c r="EH4" s="20"/>
      <c r="EI4" s="40"/>
      <c r="EJ4" s="40"/>
      <c r="EK4" s="43"/>
      <c r="EL4" s="43"/>
      <c r="EM4" s="17"/>
      <c r="EN4" s="20"/>
      <c r="EO4" s="40"/>
      <c r="EP4" s="40"/>
      <c r="EQ4" s="43"/>
      <c r="ER4" s="43"/>
      <c r="ES4" s="17"/>
      <c r="ET4" s="20"/>
      <c r="EU4" s="40"/>
      <c r="EV4" s="40"/>
      <c r="EW4" s="43"/>
      <c r="EX4" s="43"/>
      <c r="EY4" s="17"/>
      <c r="EZ4" s="20"/>
      <c r="FA4" s="40"/>
      <c r="FB4" s="40"/>
      <c r="FC4" s="43"/>
      <c r="FD4" s="43"/>
      <c r="FE4" s="17"/>
      <c r="FF4" s="20"/>
      <c r="FG4" s="40"/>
      <c r="FH4" s="40"/>
      <c r="FI4" s="43"/>
      <c r="FJ4" s="43"/>
      <c r="FK4" s="17"/>
      <c r="FL4" s="20"/>
      <c r="FM4" s="40"/>
      <c r="FN4" s="40"/>
      <c r="FO4" s="43"/>
      <c r="FP4" s="43"/>
      <c r="FQ4" s="17"/>
      <c r="FR4" s="20"/>
      <c r="FS4" s="40"/>
      <c r="FT4" s="40"/>
      <c r="FU4" s="43"/>
      <c r="FV4" s="43"/>
      <c r="FW4" s="17"/>
      <c r="FX4" s="20"/>
      <c r="FY4" s="40"/>
      <c r="FZ4" s="40"/>
      <c r="GA4" s="43"/>
      <c r="GB4" s="43"/>
      <c r="GC4" s="17"/>
      <c r="GD4" s="20"/>
      <c r="GE4" s="40"/>
      <c r="GF4" s="40"/>
      <c r="GG4" s="43"/>
      <c r="GH4" s="43"/>
      <c r="GI4" s="17"/>
      <c r="GJ4" s="20"/>
      <c r="GK4" s="40"/>
      <c r="GL4" s="40"/>
      <c r="GM4" s="43"/>
      <c r="GN4" s="43"/>
      <c r="GO4" s="17"/>
      <c r="GP4" s="20"/>
      <c r="GQ4" s="40"/>
      <c r="GR4" s="40"/>
      <c r="GS4" s="43"/>
      <c r="GT4" s="43"/>
      <c r="GU4" s="17"/>
      <c r="GV4" s="20"/>
      <c r="GW4" s="40"/>
      <c r="GX4" s="40"/>
      <c r="GY4" s="43"/>
      <c r="GZ4" s="43"/>
      <c r="HA4" s="17"/>
      <c r="HB4" s="20"/>
      <c r="HC4" s="40"/>
      <c r="HD4" s="40"/>
      <c r="HE4" s="43"/>
      <c r="HF4" s="43"/>
      <c r="HG4" s="17"/>
      <c r="HH4" s="20"/>
      <c r="HI4" s="40"/>
      <c r="HJ4" s="40"/>
      <c r="HK4" s="43"/>
      <c r="HL4" s="43"/>
      <c r="HM4" s="17"/>
      <c r="HN4" s="20"/>
      <c r="HO4" s="40"/>
      <c r="HP4" s="40"/>
      <c r="HQ4" s="43"/>
      <c r="HR4" s="43"/>
      <c r="HS4" s="17"/>
      <c r="HT4" s="20"/>
      <c r="HU4" s="40"/>
      <c r="HV4" s="40"/>
      <c r="HW4" s="43"/>
      <c r="HX4" s="43"/>
      <c r="HY4" s="17"/>
      <c r="HZ4" s="20"/>
      <c r="IA4" s="40"/>
      <c r="IB4" s="40"/>
      <c r="IC4" s="43"/>
      <c r="ID4" s="43"/>
      <c r="IE4" s="17"/>
      <c r="IF4" s="20"/>
      <c r="IG4" s="40"/>
      <c r="IH4" s="40"/>
      <c r="II4" s="43"/>
      <c r="IJ4" s="43"/>
      <c r="IK4" s="17"/>
      <c r="IL4" s="20"/>
      <c r="IM4" s="40"/>
      <c r="IN4" s="40"/>
      <c r="IO4" s="43"/>
      <c r="IP4" s="43"/>
      <c r="IQ4" s="17"/>
      <c r="IR4" s="20"/>
      <c r="IS4" s="40"/>
      <c r="IT4" s="40"/>
      <c r="IU4" s="43"/>
      <c r="IV4" s="43"/>
    </row>
    <row r="5" spans="1:256" s="16" customFormat="1" ht="12.75">
      <c r="A5" s="21" t="s">
        <v>0</v>
      </c>
      <c r="B5" s="21" t="s">
        <v>1</v>
      </c>
      <c r="C5" s="21" t="s">
        <v>2</v>
      </c>
      <c r="E5" s="17" t="s">
        <v>3</v>
      </c>
      <c r="F5" s="17" t="s">
        <v>4</v>
      </c>
      <c r="G5" s="41" t="s">
        <v>22</v>
      </c>
      <c r="H5" s="41" t="s">
        <v>23</v>
      </c>
      <c r="I5" s="44" t="s">
        <v>5</v>
      </c>
      <c r="J5" s="44" t="s">
        <v>24</v>
      </c>
      <c r="K5" s="17" t="s">
        <v>3</v>
      </c>
      <c r="L5" s="17" t="s">
        <v>4</v>
      </c>
      <c r="M5" s="41" t="s">
        <v>22</v>
      </c>
      <c r="N5" s="41" t="s">
        <v>23</v>
      </c>
      <c r="O5" s="44" t="s">
        <v>5</v>
      </c>
      <c r="P5" s="44" t="s">
        <v>24</v>
      </c>
      <c r="Q5" s="17"/>
      <c r="R5" s="17"/>
      <c r="S5" s="41"/>
      <c r="T5" s="41"/>
      <c r="U5" s="44"/>
      <c r="V5" s="44"/>
      <c r="W5" s="17"/>
      <c r="X5" s="17"/>
      <c r="Y5" s="41"/>
      <c r="Z5" s="41"/>
      <c r="AA5" s="44"/>
      <c r="AB5" s="44"/>
      <c r="AC5" s="17"/>
      <c r="AD5" s="17"/>
      <c r="AE5" s="41"/>
      <c r="AF5" s="41"/>
      <c r="AG5" s="44"/>
      <c r="AH5" s="44"/>
      <c r="AI5" s="17"/>
      <c r="AJ5" s="17"/>
      <c r="AK5" s="41"/>
      <c r="AL5" s="41"/>
      <c r="AM5" s="44"/>
      <c r="AN5" s="44"/>
      <c r="AO5" s="17"/>
      <c r="AP5" s="17"/>
      <c r="AQ5" s="41"/>
      <c r="AR5" s="41"/>
      <c r="AS5" s="44"/>
      <c r="AT5" s="44"/>
      <c r="AU5" s="17"/>
      <c r="AV5" s="17"/>
      <c r="AW5" s="41"/>
      <c r="AX5" s="41"/>
      <c r="AY5" s="44"/>
      <c r="AZ5" s="44"/>
      <c r="BA5" s="17"/>
      <c r="BB5" s="17"/>
      <c r="BC5" s="41"/>
      <c r="BD5" s="41"/>
      <c r="BE5" s="44"/>
      <c r="BF5" s="44"/>
      <c r="BG5" s="17"/>
      <c r="BH5" s="17"/>
      <c r="BI5" s="41"/>
      <c r="BJ5" s="41"/>
      <c r="BK5" s="44"/>
      <c r="BL5" s="44"/>
      <c r="BM5" s="17"/>
      <c r="BN5" s="17"/>
      <c r="BO5" s="41"/>
      <c r="BP5" s="41"/>
      <c r="BQ5" s="44"/>
      <c r="BR5" s="44"/>
      <c r="BS5" s="17"/>
      <c r="BT5" s="17"/>
      <c r="BU5" s="41"/>
      <c r="BV5" s="41"/>
      <c r="BW5" s="44"/>
      <c r="BX5" s="44"/>
      <c r="BY5" s="17"/>
      <c r="BZ5" s="17"/>
      <c r="CA5" s="41"/>
      <c r="CB5" s="41"/>
      <c r="CC5" s="44"/>
      <c r="CD5" s="44"/>
      <c r="CE5" s="17"/>
      <c r="CF5" s="17"/>
      <c r="CG5" s="41"/>
      <c r="CH5" s="41"/>
      <c r="CI5" s="44"/>
      <c r="CJ5" s="44"/>
      <c r="CK5" s="17"/>
      <c r="CL5" s="17"/>
      <c r="CM5" s="41"/>
      <c r="CN5" s="41"/>
      <c r="CO5" s="44"/>
      <c r="CP5" s="44"/>
      <c r="CQ5" s="17"/>
      <c r="CR5" s="17"/>
      <c r="CS5" s="41"/>
      <c r="CT5" s="41"/>
      <c r="CU5" s="44"/>
      <c r="CV5" s="44"/>
      <c r="CW5" s="17"/>
      <c r="CX5" s="17"/>
      <c r="CY5" s="41"/>
      <c r="CZ5" s="41"/>
      <c r="DA5" s="44"/>
      <c r="DB5" s="44"/>
      <c r="DC5" s="17"/>
      <c r="DD5" s="17"/>
      <c r="DE5" s="41"/>
      <c r="DF5" s="41"/>
      <c r="DG5" s="44"/>
      <c r="DH5" s="44"/>
      <c r="DI5" s="17"/>
      <c r="DJ5" s="17"/>
      <c r="DK5" s="41"/>
      <c r="DL5" s="41"/>
      <c r="DM5" s="44"/>
      <c r="DN5" s="44"/>
      <c r="DO5" s="17"/>
      <c r="DP5" s="17"/>
      <c r="DQ5" s="41"/>
      <c r="DR5" s="41"/>
      <c r="DS5" s="44"/>
      <c r="DT5" s="44"/>
      <c r="DU5" s="17"/>
      <c r="DV5" s="17"/>
      <c r="DW5" s="41"/>
      <c r="DX5" s="41"/>
      <c r="DY5" s="44"/>
      <c r="DZ5" s="44"/>
      <c r="EA5" s="17"/>
      <c r="EB5" s="17"/>
      <c r="EC5" s="41"/>
      <c r="ED5" s="41"/>
      <c r="EE5" s="44"/>
      <c r="EF5" s="44"/>
      <c r="EG5" s="17"/>
      <c r="EH5" s="17"/>
      <c r="EI5" s="41"/>
      <c r="EJ5" s="41"/>
      <c r="EK5" s="44"/>
      <c r="EL5" s="44"/>
      <c r="EM5" s="17"/>
      <c r="EN5" s="17"/>
      <c r="EO5" s="41"/>
      <c r="EP5" s="41"/>
      <c r="EQ5" s="44"/>
      <c r="ER5" s="44"/>
      <c r="ES5" s="17"/>
      <c r="ET5" s="17"/>
      <c r="EU5" s="41"/>
      <c r="EV5" s="41"/>
      <c r="EW5" s="44"/>
      <c r="EX5" s="44"/>
      <c r="EY5" s="17"/>
      <c r="EZ5" s="17"/>
      <c r="FA5" s="41"/>
      <c r="FB5" s="41"/>
      <c r="FC5" s="44"/>
      <c r="FD5" s="44"/>
      <c r="FE5" s="17"/>
      <c r="FF5" s="17"/>
      <c r="FG5" s="41"/>
      <c r="FH5" s="41"/>
      <c r="FI5" s="44"/>
      <c r="FJ5" s="44"/>
      <c r="FK5" s="17"/>
      <c r="FL5" s="17"/>
      <c r="FM5" s="41"/>
      <c r="FN5" s="41"/>
      <c r="FO5" s="44"/>
      <c r="FP5" s="44"/>
      <c r="FQ5" s="17"/>
      <c r="FR5" s="17"/>
      <c r="FS5" s="41"/>
      <c r="FT5" s="41"/>
      <c r="FU5" s="44"/>
      <c r="FV5" s="44"/>
      <c r="FW5" s="17"/>
      <c r="FX5" s="17"/>
      <c r="FY5" s="41"/>
      <c r="FZ5" s="41"/>
      <c r="GA5" s="44"/>
      <c r="GB5" s="44"/>
      <c r="GC5" s="17"/>
      <c r="GD5" s="17"/>
      <c r="GE5" s="41"/>
      <c r="GF5" s="41"/>
      <c r="GG5" s="44"/>
      <c r="GH5" s="44"/>
      <c r="GI5" s="17"/>
      <c r="GJ5" s="17"/>
      <c r="GK5" s="41"/>
      <c r="GL5" s="41"/>
      <c r="GM5" s="44"/>
      <c r="GN5" s="44"/>
      <c r="GO5" s="17"/>
      <c r="GP5" s="17"/>
      <c r="GQ5" s="41"/>
      <c r="GR5" s="41"/>
      <c r="GS5" s="44"/>
      <c r="GT5" s="44"/>
      <c r="GU5" s="17"/>
      <c r="GV5" s="17"/>
      <c r="GW5" s="41"/>
      <c r="GX5" s="41"/>
      <c r="GY5" s="44"/>
      <c r="GZ5" s="44"/>
      <c r="HA5" s="17"/>
      <c r="HB5" s="17"/>
      <c r="HC5" s="41"/>
      <c r="HD5" s="41"/>
      <c r="HE5" s="44"/>
      <c r="HF5" s="44"/>
      <c r="HG5" s="17"/>
      <c r="HH5" s="17"/>
      <c r="HI5" s="41"/>
      <c r="HJ5" s="41"/>
      <c r="HK5" s="44"/>
      <c r="HL5" s="44"/>
      <c r="HM5" s="17"/>
      <c r="HN5" s="17"/>
      <c r="HO5" s="41"/>
      <c r="HP5" s="41"/>
      <c r="HQ5" s="44"/>
      <c r="HR5" s="44"/>
      <c r="HS5" s="17"/>
      <c r="HT5" s="17"/>
      <c r="HU5" s="41"/>
      <c r="HV5" s="41"/>
      <c r="HW5" s="44"/>
      <c r="HX5" s="44"/>
      <c r="HY5" s="17"/>
      <c r="HZ5" s="17"/>
      <c r="IA5" s="41"/>
      <c r="IB5" s="41"/>
      <c r="IC5" s="44"/>
      <c r="ID5" s="44"/>
      <c r="IE5" s="17"/>
      <c r="IF5" s="17"/>
      <c r="IG5" s="41"/>
      <c r="IH5" s="41"/>
      <c r="II5" s="44"/>
      <c r="IJ5" s="44"/>
      <c r="IK5" s="17"/>
      <c r="IL5" s="17"/>
      <c r="IM5" s="41"/>
      <c r="IN5" s="41"/>
      <c r="IO5" s="44"/>
      <c r="IP5" s="44"/>
      <c r="IQ5" s="17"/>
      <c r="IR5" s="17"/>
      <c r="IS5" s="41"/>
      <c r="IT5" s="41"/>
      <c r="IU5" s="44"/>
      <c r="IV5" s="44"/>
    </row>
    <row r="6" spans="1:256" ht="12.75">
      <c r="A6" t="str">
        <f>IF(INIT!A6&lt;&gt;"",INIT!A6,"")</f>
        <v>Kesman                              </v>
      </c>
      <c r="B6" t="str">
        <f>IF(INIT!B6&lt;&gt;"",INIT!B6,"")</f>
        <v>Pietje Klaasens</v>
      </c>
      <c r="C6">
        <f>IF(INIT!C6&lt;&gt;"",INIT!C6,"")</f>
        <v>7872</v>
      </c>
      <c r="D6">
        <f>IF(INIT!D6&lt;&gt;"",INIT!D6,"")</f>
      </c>
      <c r="E6" s="15">
        <v>22</v>
      </c>
      <c r="F6" s="15">
        <v>10.700000000000001</v>
      </c>
      <c r="G6" s="42">
        <f>IF(E6="","",E6)</f>
        <v>22</v>
      </c>
      <c r="H6" s="42">
        <f>IF(F6="","",F6)</f>
        <v>10.700000000000001</v>
      </c>
      <c r="I6" s="45">
        <f>IF(E6="","",RANK(G6,G$6:G$56))</f>
        <v>10</v>
      </c>
      <c r="J6" s="45">
        <f>IF(F6="","",RANK(H6,H$6:H$56))</f>
        <v>5</v>
      </c>
      <c r="K6" s="15"/>
      <c r="L6" s="15"/>
      <c r="Q6" s="15"/>
      <c r="R6" s="15"/>
      <c r="S6" s="42"/>
      <c r="T6" s="42"/>
      <c r="U6" s="45"/>
      <c r="V6" s="45"/>
      <c r="W6" s="15"/>
      <c r="X6" s="15"/>
      <c r="Y6" s="42"/>
      <c r="Z6" s="42"/>
      <c r="AA6" s="45"/>
      <c r="AB6" s="45"/>
      <c r="AC6" s="15"/>
      <c r="AD6" s="15"/>
      <c r="AE6" s="42"/>
      <c r="AF6" s="42"/>
      <c r="AG6" s="45"/>
      <c r="AH6" s="45"/>
      <c r="AI6" s="15"/>
      <c r="AJ6" s="15"/>
      <c r="AK6" s="42"/>
      <c r="AL6" s="42"/>
      <c r="AM6" s="45"/>
      <c r="AN6" s="45"/>
      <c r="AO6" s="15"/>
      <c r="AP6" s="15"/>
      <c r="AQ6" s="42"/>
      <c r="AR6" s="42"/>
      <c r="AS6" s="45"/>
      <c r="AT6" s="45"/>
      <c r="AU6" s="15"/>
      <c r="AV6" s="15"/>
      <c r="AW6" s="42"/>
      <c r="AX6" s="42"/>
      <c r="AY6" s="45"/>
      <c r="AZ6" s="45"/>
      <c r="BA6" s="15"/>
      <c r="BB6" s="15"/>
      <c r="BC6" s="42"/>
      <c r="BD6" s="42"/>
      <c r="BE6" s="45"/>
      <c r="BF6" s="45"/>
      <c r="BG6" s="15"/>
      <c r="BH6" s="15"/>
      <c r="BI6" s="42"/>
      <c r="BJ6" s="42"/>
      <c r="BK6" s="45"/>
      <c r="BL6" s="45"/>
      <c r="BM6" s="15"/>
      <c r="BN6" s="15"/>
      <c r="BO6" s="42"/>
      <c r="BP6" s="42"/>
      <c r="BQ6" s="45"/>
      <c r="BR6" s="45"/>
      <c r="BS6" s="15"/>
      <c r="BT6" s="15"/>
      <c r="BU6" s="42"/>
      <c r="BV6" s="42"/>
      <c r="BW6" s="45"/>
      <c r="BX6" s="45"/>
      <c r="BY6" s="15"/>
      <c r="BZ6" s="15"/>
      <c r="CA6" s="42"/>
      <c r="CB6" s="42"/>
      <c r="CC6" s="45"/>
      <c r="CD6" s="45"/>
      <c r="CE6" s="15"/>
      <c r="CF6" s="15"/>
      <c r="CG6" s="42"/>
      <c r="CH6" s="42"/>
      <c r="CI6" s="45"/>
      <c r="CJ6" s="45"/>
      <c r="CK6" s="15"/>
      <c r="CL6" s="15"/>
      <c r="CM6" s="42"/>
      <c r="CN6" s="42"/>
      <c r="CO6" s="45"/>
      <c r="CP6" s="45"/>
      <c r="CQ6" s="15"/>
      <c r="CR6" s="15"/>
      <c r="CS6" s="42"/>
      <c r="CT6" s="42"/>
      <c r="CU6" s="45"/>
      <c r="CV6" s="45"/>
      <c r="CW6" s="15"/>
      <c r="CX6" s="15"/>
      <c r="CY6" s="42"/>
      <c r="CZ6" s="42"/>
      <c r="DA6" s="45"/>
      <c r="DB6" s="45"/>
      <c r="DC6" s="15"/>
      <c r="DD6" s="15"/>
      <c r="DE6" s="42"/>
      <c r="DF6" s="42"/>
      <c r="DG6" s="45"/>
      <c r="DH6" s="45"/>
      <c r="DI6" s="15"/>
      <c r="DJ6" s="15"/>
      <c r="DK6" s="42"/>
      <c r="DL6" s="42"/>
      <c r="DM6" s="45"/>
      <c r="DN6" s="45"/>
      <c r="DO6" s="15"/>
      <c r="DP6" s="15"/>
      <c r="DQ6" s="42"/>
      <c r="DR6" s="42"/>
      <c r="DS6" s="45"/>
      <c r="DT6" s="45"/>
      <c r="DU6" s="15"/>
      <c r="DV6" s="15"/>
      <c r="DW6" s="42"/>
      <c r="DX6" s="42"/>
      <c r="DY6" s="45"/>
      <c r="DZ6" s="45"/>
      <c r="EA6" s="15"/>
      <c r="EB6" s="15"/>
      <c r="EC6" s="42"/>
      <c r="ED6" s="42"/>
      <c r="EE6" s="45"/>
      <c r="EF6" s="45"/>
      <c r="EG6" s="15"/>
      <c r="EH6" s="15"/>
      <c r="EI6" s="42"/>
      <c r="EJ6" s="42"/>
      <c r="EK6" s="45"/>
      <c r="EL6" s="45"/>
      <c r="EM6" s="15"/>
      <c r="EN6" s="15"/>
      <c r="EO6" s="42"/>
      <c r="EP6" s="42"/>
      <c r="EQ6" s="45"/>
      <c r="ER6" s="45"/>
      <c r="ES6" s="15"/>
      <c r="ET6" s="15"/>
      <c r="EU6" s="42"/>
      <c r="EV6" s="42"/>
      <c r="EW6" s="45"/>
      <c r="EX6" s="45"/>
      <c r="EY6" s="15"/>
      <c r="EZ6" s="15"/>
      <c r="FA6" s="42"/>
      <c r="FB6" s="42"/>
      <c r="FC6" s="45"/>
      <c r="FD6" s="45"/>
      <c r="FE6" s="15"/>
      <c r="FF6" s="15"/>
      <c r="FG6" s="42"/>
      <c r="FH6" s="42"/>
      <c r="FI6" s="45"/>
      <c r="FJ6" s="45"/>
      <c r="FK6" s="15"/>
      <c r="FL6" s="15"/>
      <c r="FM6" s="42"/>
      <c r="FN6" s="42"/>
      <c r="FO6" s="45"/>
      <c r="FP6" s="45"/>
      <c r="FQ6" s="15"/>
      <c r="FR6" s="15"/>
      <c r="FS6" s="42"/>
      <c r="FT6" s="42"/>
      <c r="FU6" s="45"/>
      <c r="FV6" s="45"/>
      <c r="FW6" s="15"/>
      <c r="FX6" s="15"/>
      <c r="FY6" s="42"/>
      <c r="FZ6" s="42"/>
      <c r="GA6" s="45"/>
      <c r="GB6" s="45"/>
      <c r="GC6" s="15"/>
      <c r="GD6" s="15"/>
      <c r="GE6" s="42"/>
      <c r="GF6" s="42"/>
      <c r="GG6" s="45"/>
      <c r="GH6" s="45"/>
      <c r="GI6" s="15"/>
      <c r="GJ6" s="15"/>
      <c r="GK6" s="42"/>
      <c r="GL6" s="42"/>
      <c r="GM6" s="45"/>
      <c r="GN6" s="45"/>
      <c r="GO6" s="15"/>
      <c r="GP6" s="15"/>
      <c r="GQ6" s="42"/>
      <c r="GR6" s="42"/>
      <c r="GS6" s="45"/>
      <c r="GT6" s="45"/>
      <c r="GU6" s="15"/>
      <c r="GV6" s="15"/>
      <c r="GW6" s="42"/>
      <c r="GX6" s="42"/>
      <c r="GY6" s="45"/>
      <c r="GZ6" s="45"/>
      <c r="HA6" s="15"/>
      <c r="HB6" s="15"/>
      <c r="HC6" s="42"/>
      <c r="HD6" s="42"/>
      <c r="HE6" s="45"/>
      <c r="HF6" s="45"/>
      <c r="HG6" s="15"/>
      <c r="HH6" s="15"/>
      <c r="HI6" s="42"/>
      <c r="HJ6" s="42"/>
      <c r="HK6" s="45"/>
      <c r="HL6" s="45"/>
      <c r="HM6" s="15"/>
      <c r="HN6" s="15"/>
      <c r="HO6" s="42"/>
      <c r="HP6" s="42"/>
      <c r="HQ6" s="45"/>
      <c r="HR6" s="45"/>
      <c r="HS6" s="15"/>
      <c r="HT6" s="15"/>
      <c r="HU6" s="42"/>
      <c r="HV6" s="42"/>
      <c r="HW6" s="45"/>
      <c r="HX6" s="45"/>
      <c r="HY6" s="15"/>
      <c r="HZ6" s="15"/>
      <c r="IA6" s="42"/>
      <c r="IB6" s="42"/>
      <c r="IC6" s="45"/>
      <c r="ID6" s="45"/>
      <c r="IE6" s="15"/>
      <c r="IF6" s="15"/>
      <c r="IG6" s="42"/>
      <c r="IH6" s="42"/>
      <c r="II6" s="45"/>
      <c r="IJ6" s="45"/>
      <c r="IK6" s="15"/>
      <c r="IL6" s="15"/>
      <c r="IM6" s="42"/>
      <c r="IN6" s="42"/>
      <c r="IO6" s="45"/>
      <c r="IP6" s="45"/>
      <c r="IQ6" s="15"/>
      <c r="IR6" s="15"/>
      <c r="IS6" s="42"/>
      <c r="IT6" s="42"/>
      <c r="IU6" s="45"/>
      <c r="IV6" s="45"/>
    </row>
    <row r="7" spans="1:256" ht="12.75">
      <c r="A7" t="str">
        <f>IF(INIT!A7&lt;&gt;"",INIT!A7,"")</f>
        <v>Bier in de Benen</v>
      </c>
      <c r="B7" t="str">
        <f>IF(INIT!B7&lt;&gt;"",INIT!B7,"")</f>
        <v>Bert Knapen</v>
      </c>
      <c r="C7">
        <f>IF(INIT!C7&lt;&gt;"",INIT!C7,"")</f>
        <v>62946</v>
      </c>
      <c r="D7">
        <f>IF(INIT!D7&lt;&gt;"",INIT!D7,"")</f>
      </c>
      <c r="E7" s="52">
        <v>0</v>
      </c>
      <c r="F7" s="15">
        <v>0</v>
      </c>
      <c r="G7" s="42">
        <f aca="true" t="shared" si="0" ref="G7:G56">IF(E7="","",E7)</f>
        <v>0</v>
      </c>
      <c r="H7" s="42">
        <f aca="true" t="shared" si="1" ref="H7:H56">IF(F7="","",F7)</f>
        <v>0</v>
      </c>
      <c r="I7" s="45">
        <f aca="true" t="shared" si="2" ref="I7:I56">IF(E7="","",RANK(G7,G$6:G$56))</f>
        <v>18</v>
      </c>
      <c r="J7" s="45">
        <f aca="true" t="shared" si="3" ref="J7:J56">IF(F7="","",RANK(H7,H$6:H$56))</f>
        <v>17</v>
      </c>
      <c r="K7" s="15"/>
      <c r="L7" s="15"/>
      <c r="Q7" s="15"/>
      <c r="R7" s="15"/>
      <c r="S7" s="42"/>
      <c r="T7" s="42"/>
      <c r="U7" s="45"/>
      <c r="V7" s="45"/>
      <c r="W7" s="15"/>
      <c r="X7" s="15"/>
      <c r="Y7" s="42"/>
      <c r="Z7" s="42"/>
      <c r="AA7" s="45"/>
      <c r="AB7" s="45"/>
      <c r="AC7" s="15"/>
      <c r="AD7" s="15"/>
      <c r="AE7" s="42"/>
      <c r="AF7" s="42"/>
      <c r="AG7" s="45"/>
      <c r="AH7" s="45"/>
      <c r="AI7" s="15"/>
      <c r="AJ7" s="15"/>
      <c r="AK7" s="42"/>
      <c r="AL7" s="42"/>
      <c r="AM7" s="45"/>
      <c r="AN7" s="45"/>
      <c r="AO7" s="15"/>
      <c r="AP7" s="15"/>
      <c r="AQ7" s="42"/>
      <c r="AR7" s="42"/>
      <c r="AS7" s="45"/>
      <c r="AT7" s="45"/>
      <c r="AU7" s="15"/>
      <c r="AV7" s="15"/>
      <c r="AW7" s="42"/>
      <c r="AX7" s="42"/>
      <c r="AY7" s="45"/>
      <c r="AZ7" s="45"/>
      <c r="BA7" s="15"/>
      <c r="BB7" s="15"/>
      <c r="BC7" s="42"/>
      <c r="BD7" s="42"/>
      <c r="BE7" s="45"/>
      <c r="BF7" s="45"/>
      <c r="BG7" s="15"/>
      <c r="BH7" s="15"/>
      <c r="BI7" s="42"/>
      <c r="BJ7" s="42"/>
      <c r="BK7" s="45"/>
      <c r="BL7" s="45"/>
      <c r="BM7" s="15"/>
      <c r="BN7" s="15"/>
      <c r="BO7" s="42"/>
      <c r="BP7" s="42"/>
      <c r="BQ7" s="45"/>
      <c r="BR7" s="45"/>
      <c r="BS7" s="15"/>
      <c r="BT7" s="15"/>
      <c r="BU7" s="42"/>
      <c r="BV7" s="42"/>
      <c r="BW7" s="45"/>
      <c r="BX7" s="45"/>
      <c r="BY7" s="15"/>
      <c r="BZ7" s="15"/>
      <c r="CA7" s="42"/>
      <c r="CB7" s="42"/>
      <c r="CC7" s="45"/>
      <c r="CD7" s="45"/>
      <c r="CE7" s="15"/>
      <c r="CF7" s="15"/>
      <c r="CG7" s="42"/>
      <c r="CH7" s="42"/>
      <c r="CI7" s="45"/>
      <c r="CJ7" s="45"/>
      <c r="CK7" s="15"/>
      <c r="CL7" s="15"/>
      <c r="CM7" s="42"/>
      <c r="CN7" s="42"/>
      <c r="CO7" s="45"/>
      <c r="CP7" s="45"/>
      <c r="CQ7" s="15"/>
      <c r="CR7" s="15"/>
      <c r="CS7" s="42"/>
      <c r="CT7" s="42"/>
      <c r="CU7" s="45"/>
      <c r="CV7" s="45"/>
      <c r="CW7" s="15"/>
      <c r="CX7" s="15"/>
      <c r="CY7" s="42"/>
      <c r="CZ7" s="42"/>
      <c r="DA7" s="45"/>
      <c r="DB7" s="45"/>
      <c r="DC7" s="15"/>
      <c r="DD7" s="15"/>
      <c r="DE7" s="42"/>
      <c r="DF7" s="42"/>
      <c r="DG7" s="45"/>
      <c r="DH7" s="45"/>
      <c r="DI7" s="15"/>
      <c r="DJ7" s="15"/>
      <c r="DK7" s="42"/>
      <c r="DL7" s="42"/>
      <c r="DM7" s="45"/>
      <c r="DN7" s="45"/>
      <c r="DO7" s="15"/>
      <c r="DP7" s="15"/>
      <c r="DQ7" s="42"/>
      <c r="DR7" s="42"/>
      <c r="DS7" s="45"/>
      <c r="DT7" s="45"/>
      <c r="DU7" s="15"/>
      <c r="DV7" s="15"/>
      <c r="DW7" s="42"/>
      <c r="DX7" s="42"/>
      <c r="DY7" s="45"/>
      <c r="DZ7" s="45"/>
      <c r="EA7" s="15"/>
      <c r="EB7" s="15"/>
      <c r="EC7" s="42"/>
      <c r="ED7" s="42"/>
      <c r="EE7" s="45"/>
      <c r="EF7" s="45"/>
      <c r="EG7" s="15"/>
      <c r="EH7" s="15"/>
      <c r="EI7" s="42"/>
      <c r="EJ7" s="42"/>
      <c r="EK7" s="45"/>
      <c r="EL7" s="45"/>
      <c r="EM7" s="15"/>
      <c r="EN7" s="15"/>
      <c r="EO7" s="42"/>
      <c r="EP7" s="42"/>
      <c r="EQ7" s="45"/>
      <c r="ER7" s="45"/>
      <c r="ES7" s="15"/>
      <c r="ET7" s="15"/>
      <c r="EU7" s="42"/>
      <c r="EV7" s="42"/>
      <c r="EW7" s="45"/>
      <c r="EX7" s="45"/>
      <c r="EY7" s="15"/>
      <c r="EZ7" s="15"/>
      <c r="FA7" s="42"/>
      <c r="FB7" s="42"/>
      <c r="FC7" s="45"/>
      <c r="FD7" s="45"/>
      <c r="FE7" s="15"/>
      <c r="FF7" s="15"/>
      <c r="FG7" s="42"/>
      <c r="FH7" s="42"/>
      <c r="FI7" s="45"/>
      <c r="FJ7" s="45"/>
      <c r="FK7" s="15"/>
      <c r="FL7" s="15"/>
      <c r="FM7" s="42"/>
      <c r="FN7" s="42"/>
      <c r="FO7" s="45"/>
      <c r="FP7" s="45"/>
      <c r="FQ7" s="15"/>
      <c r="FR7" s="15"/>
      <c r="FS7" s="42"/>
      <c r="FT7" s="42"/>
      <c r="FU7" s="45"/>
      <c r="FV7" s="45"/>
      <c r="FW7" s="15"/>
      <c r="FX7" s="15"/>
      <c r="FY7" s="42"/>
      <c r="FZ7" s="42"/>
      <c r="GA7" s="45"/>
      <c r="GB7" s="45"/>
      <c r="GC7" s="15"/>
      <c r="GD7" s="15"/>
      <c r="GE7" s="42"/>
      <c r="GF7" s="42"/>
      <c r="GG7" s="45"/>
      <c r="GH7" s="45"/>
      <c r="GI7" s="15"/>
      <c r="GJ7" s="15"/>
      <c r="GK7" s="42"/>
      <c r="GL7" s="42"/>
      <c r="GM7" s="45"/>
      <c r="GN7" s="45"/>
      <c r="GO7" s="15"/>
      <c r="GP7" s="15"/>
      <c r="GQ7" s="42"/>
      <c r="GR7" s="42"/>
      <c r="GS7" s="45"/>
      <c r="GT7" s="45"/>
      <c r="GU7" s="15"/>
      <c r="GV7" s="15"/>
      <c r="GW7" s="42"/>
      <c r="GX7" s="42"/>
      <c r="GY7" s="45"/>
      <c r="GZ7" s="45"/>
      <c r="HA7" s="15"/>
      <c r="HB7" s="15"/>
      <c r="HC7" s="42"/>
      <c r="HD7" s="42"/>
      <c r="HE7" s="45"/>
      <c r="HF7" s="45"/>
      <c r="HG7" s="15"/>
      <c r="HH7" s="15"/>
      <c r="HI7" s="42"/>
      <c r="HJ7" s="42"/>
      <c r="HK7" s="45"/>
      <c r="HL7" s="45"/>
      <c r="HM7" s="15"/>
      <c r="HN7" s="15"/>
      <c r="HO7" s="42"/>
      <c r="HP7" s="42"/>
      <c r="HQ7" s="45"/>
      <c r="HR7" s="45"/>
      <c r="HS7" s="15"/>
      <c r="HT7" s="15"/>
      <c r="HU7" s="42"/>
      <c r="HV7" s="42"/>
      <c r="HW7" s="45"/>
      <c r="HX7" s="45"/>
      <c r="HY7" s="15"/>
      <c r="HZ7" s="15"/>
      <c r="IA7" s="42"/>
      <c r="IB7" s="42"/>
      <c r="IC7" s="45"/>
      <c r="ID7" s="45"/>
      <c r="IE7" s="15"/>
      <c r="IF7" s="15"/>
      <c r="IG7" s="42"/>
      <c r="IH7" s="42"/>
      <c r="II7" s="45"/>
      <c r="IJ7" s="45"/>
      <c r="IK7" s="15"/>
      <c r="IL7" s="15"/>
      <c r="IM7" s="42"/>
      <c r="IN7" s="42"/>
      <c r="IO7" s="45"/>
      <c r="IP7" s="45"/>
      <c r="IQ7" s="15"/>
      <c r="IR7" s="15"/>
      <c r="IS7" s="42"/>
      <c r="IT7" s="42"/>
      <c r="IU7" s="45"/>
      <c r="IV7" s="45"/>
    </row>
    <row r="8" spans="1:256" ht="12.75">
      <c r="A8" t="str">
        <f>IF(INIT!A8&lt;&gt;"",INIT!A8,"")</f>
        <v>FC Knooiers on Tour</v>
      </c>
      <c r="B8" t="str">
        <f>IF(INIT!B8&lt;&gt;"",INIT!B8,"")</f>
        <v>Jan de Boer</v>
      </c>
      <c r="C8">
        <f>IF(INIT!C8&lt;&gt;"",INIT!C8,"")</f>
        <v>1437</v>
      </c>
      <c r="D8">
        <f>IF(INIT!D8&lt;&gt;"",INIT!D8,"")</f>
      </c>
      <c r="E8" s="15">
        <v>20.1</v>
      </c>
      <c r="F8" s="15">
        <v>7</v>
      </c>
      <c r="G8" s="42">
        <f t="shared" si="0"/>
        <v>20.1</v>
      </c>
      <c r="H8" s="42">
        <f t="shared" si="1"/>
        <v>7</v>
      </c>
      <c r="I8" s="45">
        <f t="shared" si="2"/>
        <v>12</v>
      </c>
      <c r="J8" s="45">
        <f t="shared" si="3"/>
        <v>9</v>
      </c>
      <c r="K8" s="15"/>
      <c r="L8" s="15"/>
      <c r="Q8" s="15"/>
      <c r="R8" s="15"/>
      <c r="S8" s="42"/>
      <c r="T8" s="42"/>
      <c r="U8" s="45"/>
      <c r="V8" s="45"/>
      <c r="W8" s="15"/>
      <c r="X8" s="15"/>
      <c r="Y8" s="42"/>
      <c r="Z8" s="42"/>
      <c r="AA8" s="45"/>
      <c r="AB8" s="45"/>
      <c r="AC8" s="15"/>
      <c r="AD8" s="15"/>
      <c r="AE8" s="42"/>
      <c r="AF8" s="42"/>
      <c r="AG8" s="45"/>
      <c r="AH8" s="45"/>
      <c r="AI8" s="15"/>
      <c r="AJ8" s="15"/>
      <c r="AK8" s="42"/>
      <c r="AL8" s="42"/>
      <c r="AM8" s="45"/>
      <c r="AN8" s="45"/>
      <c r="AO8" s="15"/>
      <c r="AP8" s="15"/>
      <c r="AQ8" s="42"/>
      <c r="AR8" s="42"/>
      <c r="AS8" s="45"/>
      <c r="AT8" s="45"/>
      <c r="AU8" s="15"/>
      <c r="AV8" s="15"/>
      <c r="AW8" s="42"/>
      <c r="AX8" s="42"/>
      <c r="AY8" s="45"/>
      <c r="AZ8" s="45"/>
      <c r="BA8" s="15"/>
      <c r="BB8" s="15"/>
      <c r="BC8" s="42"/>
      <c r="BD8" s="42"/>
      <c r="BE8" s="45"/>
      <c r="BF8" s="45"/>
      <c r="BG8" s="15"/>
      <c r="BH8" s="15"/>
      <c r="BI8" s="42"/>
      <c r="BJ8" s="42"/>
      <c r="BK8" s="45"/>
      <c r="BL8" s="45"/>
      <c r="BM8" s="15"/>
      <c r="BN8" s="15"/>
      <c r="BO8" s="42"/>
      <c r="BP8" s="42"/>
      <c r="BQ8" s="45"/>
      <c r="BR8" s="45"/>
      <c r="BS8" s="15"/>
      <c r="BT8" s="15"/>
      <c r="BU8" s="42"/>
      <c r="BV8" s="42"/>
      <c r="BW8" s="45"/>
      <c r="BX8" s="45"/>
      <c r="BY8" s="15"/>
      <c r="BZ8" s="15"/>
      <c r="CA8" s="42"/>
      <c r="CB8" s="42"/>
      <c r="CC8" s="45"/>
      <c r="CD8" s="45"/>
      <c r="CE8" s="15"/>
      <c r="CF8" s="15"/>
      <c r="CG8" s="42"/>
      <c r="CH8" s="42"/>
      <c r="CI8" s="45"/>
      <c r="CJ8" s="45"/>
      <c r="CK8" s="15"/>
      <c r="CL8" s="15"/>
      <c r="CM8" s="42"/>
      <c r="CN8" s="42"/>
      <c r="CO8" s="45"/>
      <c r="CP8" s="45"/>
      <c r="CQ8" s="15"/>
      <c r="CR8" s="15"/>
      <c r="CS8" s="42"/>
      <c r="CT8" s="42"/>
      <c r="CU8" s="45"/>
      <c r="CV8" s="45"/>
      <c r="CW8" s="15"/>
      <c r="CX8" s="15"/>
      <c r="CY8" s="42"/>
      <c r="CZ8" s="42"/>
      <c r="DA8" s="45"/>
      <c r="DB8" s="45"/>
      <c r="DC8" s="15"/>
      <c r="DD8" s="15"/>
      <c r="DE8" s="42"/>
      <c r="DF8" s="42"/>
      <c r="DG8" s="45"/>
      <c r="DH8" s="45"/>
      <c r="DI8" s="15"/>
      <c r="DJ8" s="15"/>
      <c r="DK8" s="42"/>
      <c r="DL8" s="42"/>
      <c r="DM8" s="45"/>
      <c r="DN8" s="45"/>
      <c r="DO8" s="15"/>
      <c r="DP8" s="15"/>
      <c r="DQ8" s="42"/>
      <c r="DR8" s="42"/>
      <c r="DS8" s="45"/>
      <c r="DT8" s="45"/>
      <c r="DU8" s="15"/>
      <c r="DV8" s="15"/>
      <c r="DW8" s="42"/>
      <c r="DX8" s="42"/>
      <c r="DY8" s="45"/>
      <c r="DZ8" s="45"/>
      <c r="EA8" s="15"/>
      <c r="EB8" s="15"/>
      <c r="EC8" s="42"/>
      <c r="ED8" s="42"/>
      <c r="EE8" s="45"/>
      <c r="EF8" s="45"/>
      <c r="EG8" s="15"/>
      <c r="EH8" s="15"/>
      <c r="EI8" s="42"/>
      <c r="EJ8" s="42"/>
      <c r="EK8" s="45"/>
      <c r="EL8" s="45"/>
      <c r="EM8" s="15"/>
      <c r="EN8" s="15"/>
      <c r="EO8" s="42"/>
      <c r="EP8" s="42"/>
      <c r="EQ8" s="45"/>
      <c r="ER8" s="45"/>
      <c r="ES8" s="15"/>
      <c r="ET8" s="15"/>
      <c r="EU8" s="42"/>
      <c r="EV8" s="42"/>
      <c r="EW8" s="45"/>
      <c r="EX8" s="45"/>
      <c r="EY8" s="15"/>
      <c r="EZ8" s="15"/>
      <c r="FA8" s="42"/>
      <c r="FB8" s="42"/>
      <c r="FC8" s="45"/>
      <c r="FD8" s="45"/>
      <c r="FE8" s="15"/>
      <c r="FF8" s="15"/>
      <c r="FG8" s="42"/>
      <c r="FH8" s="42"/>
      <c r="FI8" s="45"/>
      <c r="FJ8" s="45"/>
      <c r="FK8" s="15"/>
      <c r="FL8" s="15"/>
      <c r="FM8" s="42"/>
      <c r="FN8" s="42"/>
      <c r="FO8" s="45"/>
      <c r="FP8" s="45"/>
      <c r="FQ8" s="15"/>
      <c r="FR8" s="15"/>
      <c r="FS8" s="42"/>
      <c r="FT8" s="42"/>
      <c r="FU8" s="45"/>
      <c r="FV8" s="45"/>
      <c r="FW8" s="15"/>
      <c r="FX8" s="15"/>
      <c r="FY8" s="42"/>
      <c r="FZ8" s="42"/>
      <c r="GA8" s="45"/>
      <c r="GB8" s="45"/>
      <c r="GC8" s="15"/>
      <c r="GD8" s="15"/>
      <c r="GE8" s="42"/>
      <c r="GF8" s="42"/>
      <c r="GG8" s="45"/>
      <c r="GH8" s="45"/>
      <c r="GI8" s="15"/>
      <c r="GJ8" s="15"/>
      <c r="GK8" s="42"/>
      <c r="GL8" s="42"/>
      <c r="GM8" s="45"/>
      <c r="GN8" s="45"/>
      <c r="GO8" s="15"/>
      <c r="GP8" s="15"/>
      <c r="GQ8" s="42"/>
      <c r="GR8" s="42"/>
      <c r="GS8" s="45"/>
      <c r="GT8" s="45"/>
      <c r="GU8" s="15"/>
      <c r="GV8" s="15"/>
      <c r="GW8" s="42"/>
      <c r="GX8" s="42"/>
      <c r="GY8" s="45"/>
      <c r="GZ8" s="45"/>
      <c r="HA8" s="15"/>
      <c r="HB8" s="15"/>
      <c r="HC8" s="42"/>
      <c r="HD8" s="42"/>
      <c r="HE8" s="45"/>
      <c r="HF8" s="45"/>
      <c r="HG8" s="15"/>
      <c r="HH8" s="15"/>
      <c r="HI8" s="42"/>
      <c r="HJ8" s="42"/>
      <c r="HK8" s="45"/>
      <c r="HL8" s="45"/>
      <c r="HM8" s="15"/>
      <c r="HN8" s="15"/>
      <c r="HO8" s="42"/>
      <c r="HP8" s="42"/>
      <c r="HQ8" s="45"/>
      <c r="HR8" s="45"/>
      <c r="HS8" s="15"/>
      <c r="HT8" s="15"/>
      <c r="HU8" s="42"/>
      <c r="HV8" s="42"/>
      <c r="HW8" s="45"/>
      <c r="HX8" s="45"/>
      <c r="HY8" s="15"/>
      <c r="HZ8" s="15"/>
      <c r="IA8" s="42"/>
      <c r="IB8" s="42"/>
      <c r="IC8" s="45"/>
      <c r="ID8" s="45"/>
      <c r="IE8" s="15"/>
      <c r="IF8" s="15"/>
      <c r="IG8" s="42"/>
      <c r="IH8" s="42"/>
      <c r="II8" s="45"/>
      <c r="IJ8" s="45"/>
      <c r="IK8" s="15"/>
      <c r="IL8" s="15"/>
      <c r="IM8" s="42"/>
      <c r="IN8" s="42"/>
      <c r="IO8" s="45"/>
      <c r="IP8" s="45"/>
      <c r="IQ8" s="15"/>
      <c r="IR8" s="15"/>
      <c r="IS8" s="42"/>
      <c r="IT8" s="42"/>
      <c r="IU8" s="45"/>
      <c r="IV8" s="45"/>
    </row>
    <row r="9" spans="1:256" ht="12.75">
      <c r="A9" t="str">
        <f>IF(INIT!A9&lt;&gt;"",INIT!A9,"")</f>
        <v>Buttons                              </v>
      </c>
      <c r="B9" t="str">
        <f>IF(INIT!B9&lt;&gt;"",INIT!B9,"")</f>
        <v>Nora de Cora</v>
      </c>
      <c r="C9">
        <f>IF(INIT!C9&lt;&gt;"",INIT!C9,"")</f>
        <v>40024</v>
      </c>
      <c r="D9">
        <f>IF(INIT!D9&lt;&gt;"",INIT!D9,"")</f>
      </c>
      <c r="E9" s="15">
        <v>24.4</v>
      </c>
      <c r="F9" s="15">
        <v>13.8</v>
      </c>
      <c r="G9" s="42">
        <f t="shared" si="0"/>
        <v>24.4</v>
      </c>
      <c r="H9" s="42">
        <f t="shared" si="1"/>
        <v>13.8</v>
      </c>
      <c r="I9" s="45">
        <f t="shared" si="2"/>
        <v>7</v>
      </c>
      <c r="J9" s="45">
        <f t="shared" si="3"/>
        <v>2</v>
      </c>
      <c r="K9" s="15"/>
      <c r="L9" s="15"/>
      <c r="Q9" s="15"/>
      <c r="R9" s="15"/>
      <c r="S9" s="42"/>
      <c r="T9" s="42"/>
      <c r="U9" s="45"/>
      <c r="V9" s="45"/>
      <c r="W9" s="15"/>
      <c r="X9" s="15"/>
      <c r="Y9" s="42"/>
      <c r="Z9" s="42"/>
      <c r="AA9" s="45"/>
      <c r="AB9" s="45"/>
      <c r="AC9" s="15"/>
      <c r="AD9" s="15"/>
      <c r="AE9" s="42"/>
      <c r="AF9" s="42"/>
      <c r="AG9" s="45"/>
      <c r="AH9" s="45"/>
      <c r="AI9" s="15"/>
      <c r="AJ9" s="15"/>
      <c r="AK9" s="42"/>
      <c r="AL9" s="42"/>
      <c r="AM9" s="45"/>
      <c r="AN9" s="45"/>
      <c r="AO9" s="15"/>
      <c r="AP9" s="15"/>
      <c r="AQ9" s="42"/>
      <c r="AR9" s="42"/>
      <c r="AS9" s="45"/>
      <c r="AT9" s="45"/>
      <c r="AU9" s="15"/>
      <c r="AV9" s="15"/>
      <c r="AW9" s="42"/>
      <c r="AX9" s="42"/>
      <c r="AY9" s="45"/>
      <c r="AZ9" s="45"/>
      <c r="BA9" s="15"/>
      <c r="BB9" s="15"/>
      <c r="BC9" s="42"/>
      <c r="BD9" s="42"/>
      <c r="BE9" s="45"/>
      <c r="BF9" s="45"/>
      <c r="BG9" s="15"/>
      <c r="BH9" s="15"/>
      <c r="BI9" s="42"/>
      <c r="BJ9" s="42"/>
      <c r="BK9" s="45"/>
      <c r="BL9" s="45"/>
      <c r="BM9" s="15"/>
      <c r="BN9" s="15"/>
      <c r="BO9" s="42"/>
      <c r="BP9" s="42"/>
      <c r="BQ9" s="45"/>
      <c r="BR9" s="45"/>
      <c r="BS9" s="15"/>
      <c r="BT9" s="15"/>
      <c r="BU9" s="42"/>
      <c r="BV9" s="42"/>
      <c r="BW9" s="45"/>
      <c r="BX9" s="45"/>
      <c r="BY9" s="15"/>
      <c r="BZ9" s="15"/>
      <c r="CA9" s="42"/>
      <c r="CB9" s="42"/>
      <c r="CC9" s="45"/>
      <c r="CD9" s="45"/>
      <c r="CE9" s="15"/>
      <c r="CF9" s="15"/>
      <c r="CG9" s="42"/>
      <c r="CH9" s="42"/>
      <c r="CI9" s="45"/>
      <c r="CJ9" s="45"/>
      <c r="CK9" s="15"/>
      <c r="CL9" s="15"/>
      <c r="CM9" s="42"/>
      <c r="CN9" s="42"/>
      <c r="CO9" s="45"/>
      <c r="CP9" s="45"/>
      <c r="CQ9" s="15"/>
      <c r="CR9" s="15"/>
      <c r="CS9" s="42"/>
      <c r="CT9" s="42"/>
      <c r="CU9" s="45"/>
      <c r="CV9" s="45"/>
      <c r="CW9" s="15"/>
      <c r="CX9" s="15"/>
      <c r="CY9" s="42"/>
      <c r="CZ9" s="42"/>
      <c r="DA9" s="45"/>
      <c r="DB9" s="45"/>
      <c r="DC9" s="15"/>
      <c r="DD9" s="15"/>
      <c r="DE9" s="42"/>
      <c r="DF9" s="42"/>
      <c r="DG9" s="45"/>
      <c r="DH9" s="45"/>
      <c r="DI9" s="15"/>
      <c r="DJ9" s="15"/>
      <c r="DK9" s="42"/>
      <c r="DL9" s="42"/>
      <c r="DM9" s="45"/>
      <c r="DN9" s="45"/>
      <c r="DO9" s="15"/>
      <c r="DP9" s="15"/>
      <c r="DQ9" s="42"/>
      <c r="DR9" s="42"/>
      <c r="DS9" s="45"/>
      <c r="DT9" s="45"/>
      <c r="DU9" s="15"/>
      <c r="DV9" s="15"/>
      <c r="DW9" s="42"/>
      <c r="DX9" s="42"/>
      <c r="DY9" s="45"/>
      <c r="DZ9" s="45"/>
      <c r="EA9" s="15"/>
      <c r="EB9" s="15"/>
      <c r="EC9" s="42"/>
      <c r="ED9" s="42"/>
      <c r="EE9" s="45"/>
      <c r="EF9" s="45"/>
      <c r="EG9" s="15"/>
      <c r="EH9" s="15"/>
      <c r="EI9" s="42"/>
      <c r="EJ9" s="42"/>
      <c r="EK9" s="45"/>
      <c r="EL9" s="45"/>
      <c r="EM9" s="15"/>
      <c r="EN9" s="15"/>
      <c r="EO9" s="42"/>
      <c r="EP9" s="42"/>
      <c r="EQ9" s="45"/>
      <c r="ER9" s="45"/>
      <c r="ES9" s="15"/>
      <c r="ET9" s="15"/>
      <c r="EU9" s="42"/>
      <c r="EV9" s="42"/>
      <c r="EW9" s="45"/>
      <c r="EX9" s="45"/>
      <c r="EY9" s="15"/>
      <c r="EZ9" s="15"/>
      <c r="FA9" s="42"/>
      <c r="FB9" s="42"/>
      <c r="FC9" s="45"/>
      <c r="FD9" s="45"/>
      <c r="FE9" s="15"/>
      <c r="FF9" s="15"/>
      <c r="FG9" s="42"/>
      <c r="FH9" s="42"/>
      <c r="FI9" s="45"/>
      <c r="FJ9" s="45"/>
      <c r="FK9" s="15"/>
      <c r="FL9" s="15"/>
      <c r="FM9" s="42"/>
      <c r="FN9" s="42"/>
      <c r="FO9" s="45"/>
      <c r="FP9" s="45"/>
      <c r="FQ9" s="15"/>
      <c r="FR9" s="15"/>
      <c r="FS9" s="42"/>
      <c r="FT9" s="42"/>
      <c r="FU9" s="45"/>
      <c r="FV9" s="45"/>
      <c r="FW9" s="15"/>
      <c r="FX9" s="15"/>
      <c r="FY9" s="42"/>
      <c r="FZ9" s="42"/>
      <c r="GA9" s="45"/>
      <c r="GB9" s="45"/>
      <c r="GC9" s="15"/>
      <c r="GD9" s="15"/>
      <c r="GE9" s="42"/>
      <c r="GF9" s="42"/>
      <c r="GG9" s="45"/>
      <c r="GH9" s="45"/>
      <c r="GI9" s="15"/>
      <c r="GJ9" s="15"/>
      <c r="GK9" s="42"/>
      <c r="GL9" s="42"/>
      <c r="GM9" s="45"/>
      <c r="GN9" s="45"/>
      <c r="GO9" s="15"/>
      <c r="GP9" s="15"/>
      <c r="GQ9" s="42"/>
      <c r="GR9" s="42"/>
      <c r="GS9" s="45"/>
      <c r="GT9" s="45"/>
      <c r="GU9" s="15"/>
      <c r="GV9" s="15"/>
      <c r="GW9" s="42"/>
      <c r="GX9" s="42"/>
      <c r="GY9" s="45"/>
      <c r="GZ9" s="45"/>
      <c r="HA9" s="15"/>
      <c r="HB9" s="15"/>
      <c r="HC9" s="42"/>
      <c r="HD9" s="42"/>
      <c r="HE9" s="45"/>
      <c r="HF9" s="45"/>
      <c r="HG9" s="15"/>
      <c r="HH9" s="15"/>
      <c r="HI9" s="42"/>
      <c r="HJ9" s="42"/>
      <c r="HK9" s="45"/>
      <c r="HL9" s="45"/>
      <c r="HM9" s="15"/>
      <c r="HN9" s="15"/>
      <c r="HO9" s="42"/>
      <c r="HP9" s="42"/>
      <c r="HQ9" s="45"/>
      <c r="HR9" s="45"/>
      <c r="HS9" s="15"/>
      <c r="HT9" s="15"/>
      <c r="HU9" s="42"/>
      <c r="HV9" s="42"/>
      <c r="HW9" s="45"/>
      <c r="HX9" s="45"/>
      <c r="HY9" s="15"/>
      <c r="HZ9" s="15"/>
      <c r="IA9" s="42"/>
      <c r="IB9" s="42"/>
      <c r="IC9" s="45"/>
      <c r="ID9" s="45"/>
      <c r="IE9" s="15"/>
      <c r="IF9" s="15"/>
      <c r="IG9" s="42"/>
      <c r="IH9" s="42"/>
      <c r="II9" s="45"/>
      <c r="IJ9" s="45"/>
      <c r="IK9" s="15"/>
      <c r="IL9" s="15"/>
      <c r="IM9" s="42"/>
      <c r="IN9" s="42"/>
      <c r="IO9" s="45"/>
      <c r="IP9" s="45"/>
      <c r="IQ9" s="15"/>
      <c r="IR9" s="15"/>
      <c r="IS9" s="42"/>
      <c r="IT9" s="42"/>
      <c r="IU9" s="45"/>
      <c r="IV9" s="45"/>
    </row>
    <row r="10" spans="1:256" ht="12.75">
      <c r="A10" t="str">
        <f>IF(INIT!A10&lt;&gt;"",INIT!A10,"")</f>
        <v>Bramovich                         </v>
      </c>
      <c r="B10" t="str">
        <f>IF(INIT!B10&lt;&gt;"",INIT!B10,"")</f>
        <v>Flavio Briatore</v>
      </c>
      <c r="C10">
        <f>IF(INIT!C10&lt;&gt;"",INIT!C10,"")</f>
        <v>51432</v>
      </c>
      <c r="D10">
        <f>IF(INIT!D10&lt;&gt;"",INIT!D10,"")</f>
      </c>
      <c r="E10" s="15">
        <v>27</v>
      </c>
      <c r="F10" s="15">
        <v>-2.4000000000000004</v>
      </c>
      <c r="G10" s="42">
        <f t="shared" si="0"/>
        <v>27</v>
      </c>
      <c r="H10" s="42">
        <f t="shared" si="1"/>
        <v>-2.4000000000000004</v>
      </c>
      <c r="I10" s="45">
        <f t="shared" si="2"/>
        <v>3</v>
      </c>
      <c r="J10" s="45">
        <f t="shared" si="3"/>
        <v>20</v>
      </c>
      <c r="K10" s="15"/>
      <c r="L10" s="15"/>
      <c r="Q10" s="15"/>
      <c r="R10" s="15"/>
      <c r="S10" s="42"/>
      <c r="T10" s="42"/>
      <c r="U10" s="45"/>
      <c r="V10" s="45"/>
      <c r="W10" s="15"/>
      <c r="X10" s="15"/>
      <c r="Y10" s="42"/>
      <c r="Z10" s="42"/>
      <c r="AA10" s="45"/>
      <c r="AB10" s="45"/>
      <c r="AC10" s="15"/>
      <c r="AD10" s="15"/>
      <c r="AE10" s="42"/>
      <c r="AF10" s="42"/>
      <c r="AG10" s="45"/>
      <c r="AH10" s="45"/>
      <c r="AI10" s="15"/>
      <c r="AJ10" s="15"/>
      <c r="AK10" s="42"/>
      <c r="AL10" s="42"/>
      <c r="AM10" s="45"/>
      <c r="AN10" s="45"/>
      <c r="AO10" s="15"/>
      <c r="AP10" s="15"/>
      <c r="AQ10" s="42"/>
      <c r="AR10" s="42"/>
      <c r="AS10" s="45"/>
      <c r="AT10" s="45"/>
      <c r="AU10" s="15"/>
      <c r="AV10" s="15"/>
      <c r="AW10" s="42"/>
      <c r="AX10" s="42"/>
      <c r="AY10" s="45"/>
      <c r="AZ10" s="45"/>
      <c r="BA10" s="15"/>
      <c r="BB10" s="15"/>
      <c r="BC10" s="42"/>
      <c r="BD10" s="42"/>
      <c r="BE10" s="45"/>
      <c r="BF10" s="45"/>
      <c r="BG10" s="15"/>
      <c r="BH10" s="15"/>
      <c r="BI10" s="42"/>
      <c r="BJ10" s="42"/>
      <c r="BK10" s="45"/>
      <c r="BL10" s="45"/>
      <c r="BM10" s="15"/>
      <c r="BN10" s="15"/>
      <c r="BO10" s="42"/>
      <c r="BP10" s="42"/>
      <c r="BQ10" s="45"/>
      <c r="BR10" s="45"/>
      <c r="BS10" s="15"/>
      <c r="BT10" s="15"/>
      <c r="BU10" s="42"/>
      <c r="BV10" s="42"/>
      <c r="BW10" s="45"/>
      <c r="BX10" s="45"/>
      <c r="BY10" s="15"/>
      <c r="BZ10" s="15"/>
      <c r="CA10" s="42"/>
      <c r="CB10" s="42"/>
      <c r="CC10" s="45"/>
      <c r="CD10" s="45"/>
      <c r="CE10" s="15"/>
      <c r="CF10" s="15"/>
      <c r="CG10" s="42"/>
      <c r="CH10" s="42"/>
      <c r="CI10" s="45"/>
      <c r="CJ10" s="45"/>
      <c r="CK10" s="15"/>
      <c r="CL10" s="15"/>
      <c r="CM10" s="42"/>
      <c r="CN10" s="42"/>
      <c r="CO10" s="45"/>
      <c r="CP10" s="45"/>
      <c r="CQ10" s="15"/>
      <c r="CR10" s="15"/>
      <c r="CS10" s="42"/>
      <c r="CT10" s="42"/>
      <c r="CU10" s="45"/>
      <c r="CV10" s="45"/>
      <c r="CW10" s="15"/>
      <c r="CX10" s="15"/>
      <c r="CY10" s="42"/>
      <c r="CZ10" s="42"/>
      <c r="DA10" s="45"/>
      <c r="DB10" s="45"/>
      <c r="DC10" s="15"/>
      <c r="DD10" s="15"/>
      <c r="DE10" s="42"/>
      <c r="DF10" s="42"/>
      <c r="DG10" s="45"/>
      <c r="DH10" s="45"/>
      <c r="DI10" s="15"/>
      <c r="DJ10" s="15"/>
      <c r="DK10" s="42"/>
      <c r="DL10" s="42"/>
      <c r="DM10" s="45"/>
      <c r="DN10" s="45"/>
      <c r="DO10" s="15"/>
      <c r="DP10" s="15"/>
      <c r="DQ10" s="42"/>
      <c r="DR10" s="42"/>
      <c r="DS10" s="45"/>
      <c r="DT10" s="45"/>
      <c r="DU10" s="15"/>
      <c r="DV10" s="15"/>
      <c r="DW10" s="42"/>
      <c r="DX10" s="42"/>
      <c r="DY10" s="45"/>
      <c r="DZ10" s="45"/>
      <c r="EA10" s="15"/>
      <c r="EB10" s="15"/>
      <c r="EC10" s="42"/>
      <c r="ED10" s="42"/>
      <c r="EE10" s="45"/>
      <c r="EF10" s="45"/>
      <c r="EG10" s="15"/>
      <c r="EH10" s="15"/>
      <c r="EI10" s="42"/>
      <c r="EJ10" s="42"/>
      <c r="EK10" s="45"/>
      <c r="EL10" s="45"/>
      <c r="EM10" s="15"/>
      <c r="EN10" s="15"/>
      <c r="EO10" s="42"/>
      <c r="EP10" s="42"/>
      <c r="EQ10" s="45"/>
      <c r="ER10" s="45"/>
      <c r="ES10" s="15"/>
      <c r="ET10" s="15"/>
      <c r="EU10" s="42"/>
      <c r="EV10" s="42"/>
      <c r="EW10" s="45"/>
      <c r="EX10" s="45"/>
      <c r="EY10" s="15"/>
      <c r="EZ10" s="15"/>
      <c r="FA10" s="42"/>
      <c r="FB10" s="42"/>
      <c r="FC10" s="45"/>
      <c r="FD10" s="45"/>
      <c r="FE10" s="15"/>
      <c r="FF10" s="15"/>
      <c r="FG10" s="42"/>
      <c r="FH10" s="42"/>
      <c r="FI10" s="45"/>
      <c r="FJ10" s="45"/>
      <c r="FK10" s="15"/>
      <c r="FL10" s="15"/>
      <c r="FM10" s="42"/>
      <c r="FN10" s="42"/>
      <c r="FO10" s="45"/>
      <c r="FP10" s="45"/>
      <c r="FQ10" s="15"/>
      <c r="FR10" s="15"/>
      <c r="FS10" s="42"/>
      <c r="FT10" s="42"/>
      <c r="FU10" s="45"/>
      <c r="FV10" s="45"/>
      <c r="FW10" s="15"/>
      <c r="FX10" s="15"/>
      <c r="FY10" s="42"/>
      <c r="FZ10" s="42"/>
      <c r="GA10" s="45"/>
      <c r="GB10" s="45"/>
      <c r="GC10" s="15"/>
      <c r="GD10" s="15"/>
      <c r="GE10" s="42"/>
      <c r="GF10" s="42"/>
      <c r="GG10" s="45"/>
      <c r="GH10" s="45"/>
      <c r="GI10" s="15"/>
      <c r="GJ10" s="15"/>
      <c r="GK10" s="42"/>
      <c r="GL10" s="42"/>
      <c r="GM10" s="45"/>
      <c r="GN10" s="45"/>
      <c r="GO10" s="15"/>
      <c r="GP10" s="15"/>
      <c r="GQ10" s="42"/>
      <c r="GR10" s="42"/>
      <c r="GS10" s="45"/>
      <c r="GT10" s="45"/>
      <c r="GU10" s="15"/>
      <c r="GV10" s="15"/>
      <c r="GW10" s="42"/>
      <c r="GX10" s="42"/>
      <c r="GY10" s="45"/>
      <c r="GZ10" s="45"/>
      <c r="HA10" s="15"/>
      <c r="HB10" s="15"/>
      <c r="HC10" s="42"/>
      <c r="HD10" s="42"/>
      <c r="HE10" s="45"/>
      <c r="HF10" s="45"/>
      <c r="HG10" s="15"/>
      <c r="HH10" s="15"/>
      <c r="HI10" s="42"/>
      <c r="HJ10" s="42"/>
      <c r="HK10" s="45"/>
      <c r="HL10" s="45"/>
      <c r="HM10" s="15"/>
      <c r="HN10" s="15"/>
      <c r="HO10" s="42"/>
      <c r="HP10" s="42"/>
      <c r="HQ10" s="45"/>
      <c r="HR10" s="45"/>
      <c r="HS10" s="15"/>
      <c r="HT10" s="15"/>
      <c r="HU10" s="42"/>
      <c r="HV10" s="42"/>
      <c r="HW10" s="45"/>
      <c r="HX10" s="45"/>
      <c r="HY10" s="15"/>
      <c r="HZ10" s="15"/>
      <c r="IA10" s="42"/>
      <c r="IB10" s="42"/>
      <c r="IC10" s="45"/>
      <c r="ID10" s="45"/>
      <c r="IE10" s="15"/>
      <c r="IF10" s="15"/>
      <c r="IG10" s="42"/>
      <c r="IH10" s="42"/>
      <c r="II10" s="45"/>
      <c r="IJ10" s="45"/>
      <c r="IK10" s="15"/>
      <c r="IL10" s="15"/>
      <c r="IM10" s="42"/>
      <c r="IN10" s="42"/>
      <c r="IO10" s="45"/>
      <c r="IP10" s="45"/>
      <c r="IQ10" s="15"/>
      <c r="IR10" s="15"/>
      <c r="IS10" s="42"/>
      <c r="IT10" s="42"/>
      <c r="IU10" s="45"/>
      <c r="IV10" s="45"/>
    </row>
    <row r="11" spans="1:256" ht="12.75">
      <c r="A11" t="str">
        <f>IF(INIT!A11&lt;&gt;"",INIT!A11,"")</f>
        <v>Krosse Killers</v>
      </c>
      <c r="B11" t="str">
        <f>IF(INIT!B11&lt;&gt;"",INIT!B11,"")</f>
        <v>Adriaan Honing</v>
      </c>
      <c r="C11">
        <f>IF(INIT!C11&lt;&gt;"",INIT!C11,"")</f>
        <v>41257</v>
      </c>
      <c r="D11">
        <f>IF(INIT!D11&lt;&gt;"",INIT!D11,"")</f>
      </c>
      <c r="E11" s="15">
        <v>0</v>
      </c>
      <c r="F11" s="15">
        <v>0</v>
      </c>
      <c r="G11" s="42">
        <f t="shared" si="0"/>
        <v>0</v>
      </c>
      <c r="H11" s="42">
        <f t="shared" si="1"/>
        <v>0</v>
      </c>
      <c r="I11" s="45">
        <f t="shared" si="2"/>
        <v>18</v>
      </c>
      <c r="J11" s="45">
        <f t="shared" si="3"/>
        <v>17</v>
      </c>
      <c r="K11" s="15"/>
      <c r="L11" s="15"/>
      <c r="Q11" s="15"/>
      <c r="R11" s="15"/>
      <c r="S11" s="42"/>
      <c r="T11" s="42"/>
      <c r="U11" s="45"/>
      <c r="V11" s="45"/>
      <c r="W11" s="15"/>
      <c r="X11" s="15"/>
      <c r="Y11" s="42"/>
      <c r="Z11" s="42"/>
      <c r="AA11" s="45"/>
      <c r="AB11" s="45"/>
      <c r="AC11" s="15"/>
      <c r="AD11" s="15"/>
      <c r="AE11" s="42"/>
      <c r="AF11" s="42"/>
      <c r="AG11" s="45"/>
      <c r="AH11" s="45"/>
      <c r="AI11" s="15"/>
      <c r="AJ11" s="15"/>
      <c r="AK11" s="42"/>
      <c r="AL11" s="42"/>
      <c r="AM11" s="45"/>
      <c r="AN11" s="45"/>
      <c r="AO11" s="15"/>
      <c r="AP11" s="15"/>
      <c r="AQ11" s="42"/>
      <c r="AR11" s="42"/>
      <c r="AS11" s="45"/>
      <c r="AT11" s="45"/>
      <c r="AU11" s="15"/>
      <c r="AV11" s="15"/>
      <c r="AW11" s="42"/>
      <c r="AX11" s="42"/>
      <c r="AY11" s="45"/>
      <c r="AZ11" s="45"/>
      <c r="BA11" s="15"/>
      <c r="BB11" s="15"/>
      <c r="BC11" s="42"/>
      <c r="BD11" s="42"/>
      <c r="BE11" s="45"/>
      <c r="BF11" s="45"/>
      <c r="BG11" s="15"/>
      <c r="BH11" s="15"/>
      <c r="BI11" s="42"/>
      <c r="BJ11" s="42"/>
      <c r="BK11" s="45"/>
      <c r="BL11" s="45"/>
      <c r="BM11" s="15"/>
      <c r="BN11" s="15"/>
      <c r="BO11" s="42"/>
      <c r="BP11" s="42"/>
      <c r="BQ11" s="45"/>
      <c r="BR11" s="45"/>
      <c r="BS11" s="15"/>
      <c r="BT11" s="15"/>
      <c r="BU11" s="42"/>
      <c r="BV11" s="42"/>
      <c r="BW11" s="45"/>
      <c r="BX11" s="45"/>
      <c r="BY11" s="15"/>
      <c r="BZ11" s="15"/>
      <c r="CA11" s="42"/>
      <c r="CB11" s="42"/>
      <c r="CC11" s="45"/>
      <c r="CD11" s="45"/>
      <c r="CE11" s="15"/>
      <c r="CF11" s="15"/>
      <c r="CG11" s="42"/>
      <c r="CH11" s="42"/>
      <c r="CI11" s="45"/>
      <c r="CJ11" s="45"/>
      <c r="CK11" s="15"/>
      <c r="CL11" s="15"/>
      <c r="CM11" s="42"/>
      <c r="CN11" s="42"/>
      <c r="CO11" s="45"/>
      <c r="CP11" s="45"/>
      <c r="CQ11" s="15"/>
      <c r="CR11" s="15"/>
      <c r="CS11" s="42"/>
      <c r="CT11" s="42"/>
      <c r="CU11" s="45"/>
      <c r="CV11" s="45"/>
      <c r="CW11" s="15"/>
      <c r="CX11" s="15"/>
      <c r="CY11" s="42"/>
      <c r="CZ11" s="42"/>
      <c r="DA11" s="45"/>
      <c r="DB11" s="45"/>
      <c r="DC11" s="15"/>
      <c r="DD11" s="15"/>
      <c r="DE11" s="42"/>
      <c r="DF11" s="42"/>
      <c r="DG11" s="45"/>
      <c r="DH11" s="45"/>
      <c r="DI11" s="15"/>
      <c r="DJ11" s="15"/>
      <c r="DK11" s="42"/>
      <c r="DL11" s="42"/>
      <c r="DM11" s="45"/>
      <c r="DN11" s="45"/>
      <c r="DO11" s="15"/>
      <c r="DP11" s="15"/>
      <c r="DQ11" s="42"/>
      <c r="DR11" s="42"/>
      <c r="DS11" s="45"/>
      <c r="DT11" s="45"/>
      <c r="DU11" s="15"/>
      <c r="DV11" s="15"/>
      <c r="DW11" s="42"/>
      <c r="DX11" s="42"/>
      <c r="DY11" s="45"/>
      <c r="DZ11" s="45"/>
      <c r="EA11" s="15"/>
      <c r="EB11" s="15"/>
      <c r="EC11" s="42"/>
      <c r="ED11" s="42"/>
      <c r="EE11" s="45"/>
      <c r="EF11" s="45"/>
      <c r="EG11" s="15"/>
      <c r="EH11" s="15"/>
      <c r="EI11" s="42"/>
      <c r="EJ11" s="42"/>
      <c r="EK11" s="45"/>
      <c r="EL11" s="45"/>
      <c r="EM11" s="15"/>
      <c r="EN11" s="15"/>
      <c r="EO11" s="42"/>
      <c r="EP11" s="42"/>
      <c r="EQ11" s="45"/>
      <c r="ER11" s="45"/>
      <c r="ES11" s="15"/>
      <c r="ET11" s="15"/>
      <c r="EU11" s="42"/>
      <c r="EV11" s="42"/>
      <c r="EW11" s="45"/>
      <c r="EX11" s="45"/>
      <c r="EY11" s="15"/>
      <c r="EZ11" s="15"/>
      <c r="FA11" s="42"/>
      <c r="FB11" s="42"/>
      <c r="FC11" s="45"/>
      <c r="FD11" s="45"/>
      <c r="FE11" s="15"/>
      <c r="FF11" s="15"/>
      <c r="FG11" s="42"/>
      <c r="FH11" s="42"/>
      <c r="FI11" s="45"/>
      <c r="FJ11" s="45"/>
      <c r="FK11" s="15"/>
      <c r="FL11" s="15"/>
      <c r="FM11" s="42"/>
      <c r="FN11" s="42"/>
      <c r="FO11" s="45"/>
      <c r="FP11" s="45"/>
      <c r="FQ11" s="15"/>
      <c r="FR11" s="15"/>
      <c r="FS11" s="42"/>
      <c r="FT11" s="42"/>
      <c r="FU11" s="45"/>
      <c r="FV11" s="45"/>
      <c r="FW11" s="15"/>
      <c r="FX11" s="15"/>
      <c r="FY11" s="42"/>
      <c r="FZ11" s="42"/>
      <c r="GA11" s="45"/>
      <c r="GB11" s="45"/>
      <c r="GC11" s="15"/>
      <c r="GD11" s="15"/>
      <c r="GE11" s="42"/>
      <c r="GF11" s="42"/>
      <c r="GG11" s="45"/>
      <c r="GH11" s="45"/>
      <c r="GI11" s="15"/>
      <c r="GJ11" s="15"/>
      <c r="GK11" s="42"/>
      <c r="GL11" s="42"/>
      <c r="GM11" s="45"/>
      <c r="GN11" s="45"/>
      <c r="GO11" s="15"/>
      <c r="GP11" s="15"/>
      <c r="GQ11" s="42"/>
      <c r="GR11" s="42"/>
      <c r="GS11" s="45"/>
      <c r="GT11" s="45"/>
      <c r="GU11" s="15"/>
      <c r="GV11" s="15"/>
      <c r="GW11" s="42"/>
      <c r="GX11" s="42"/>
      <c r="GY11" s="45"/>
      <c r="GZ11" s="45"/>
      <c r="HA11" s="15"/>
      <c r="HB11" s="15"/>
      <c r="HC11" s="42"/>
      <c r="HD11" s="42"/>
      <c r="HE11" s="45"/>
      <c r="HF11" s="45"/>
      <c r="HG11" s="15"/>
      <c r="HH11" s="15"/>
      <c r="HI11" s="42"/>
      <c r="HJ11" s="42"/>
      <c r="HK11" s="45"/>
      <c r="HL11" s="45"/>
      <c r="HM11" s="15"/>
      <c r="HN11" s="15"/>
      <c r="HO11" s="42"/>
      <c r="HP11" s="42"/>
      <c r="HQ11" s="45"/>
      <c r="HR11" s="45"/>
      <c r="HS11" s="15"/>
      <c r="HT11" s="15"/>
      <c r="HU11" s="42"/>
      <c r="HV11" s="42"/>
      <c r="HW11" s="45"/>
      <c r="HX11" s="45"/>
      <c r="HY11" s="15"/>
      <c r="HZ11" s="15"/>
      <c r="IA11" s="42"/>
      <c r="IB11" s="42"/>
      <c r="IC11" s="45"/>
      <c r="ID11" s="45"/>
      <c r="IE11" s="15"/>
      <c r="IF11" s="15"/>
      <c r="IG11" s="42"/>
      <c r="IH11" s="42"/>
      <c r="II11" s="45"/>
      <c r="IJ11" s="45"/>
      <c r="IK11" s="15"/>
      <c r="IL11" s="15"/>
      <c r="IM11" s="42"/>
      <c r="IN11" s="42"/>
      <c r="IO11" s="45"/>
      <c r="IP11" s="45"/>
      <c r="IQ11" s="15"/>
      <c r="IR11" s="15"/>
      <c r="IS11" s="42"/>
      <c r="IT11" s="42"/>
      <c r="IU11" s="45"/>
      <c r="IV11" s="45"/>
    </row>
    <row r="12" spans="1:256" ht="12.75">
      <c r="A12" t="str">
        <f>IF(INIT!A12&lt;&gt;"",INIT!A12,"")</f>
        <v>Denstar United</v>
      </c>
      <c r="B12" t="str">
        <f>IF(INIT!B12&lt;&gt;"",INIT!B12,"")</f>
        <v>Peter Bikkers</v>
      </c>
      <c r="C12">
        <f>IF(INIT!C12&lt;&gt;"",INIT!C12,"")</f>
        <v>40687</v>
      </c>
      <c r="D12">
        <f>IF(INIT!D12&lt;&gt;"",INIT!D12,"")</f>
      </c>
      <c r="E12" s="15">
        <v>21.3</v>
      </c>
      <c r="F12" s="15">
        <v>7</v>
      </c>
      <c r="G12" s="42">
        <f t="shared" si="0"/>
        <v>21.3</v>
      </c>
      <c r="H12" s="42">
        <f t="shared" si="1"/>
        <v>7</v>
      </c>
      <c r="I12" s="45">
        <f t="shared" si="2"/>
        <v>11</v>
      </c>
      <c r="J12" s="45">
        <f t="shared" si="3"/>
        <v>9</v>
      </c>
      <c r="K12" s="15"/>
      <c r="L12" s="15"/>
      <c r="Q12" s="15"/>
      <c r="R12" s="15"/>
      <c r="S12" s="42"/>
      <c r="T12" s="42"/>
      <c r="U12" s="45"/>
      <c r="V12" s="45"/>
      <c r="W12" s="15"/>
      <c r="X12" s="15"/>
      <c r="Y12" s="42"/>
      <c r="Z12" s="42"/>
      <c r="AA12" s="45"/>
      <c r="AB12" s="45"/>
      <c r="AC12" s="15"/>
      <c r="AD12" s="15"/>
      <c r="AE12" s="42"/>
      <c r="AF12" s="42"/>
      <c r="AG12" s="45"/>
      <c r="AH12" s="45"/>
      <c r="AI12" s="15"/>
      <c r="AJ12" s="15"/>
      <c r="AK12" s="42"/>
      <c r="AL12" s="42"/>
      <c r="AM12" s="45"/>
      <c r="AN12" s="45"/>
      <c r="AO12" s="15"/>
      <c r="AP12" s="15"/>
      <c r="AQ12" s="42"/>
      <c r="AR12" s="42"/>
      <c r="AS12" s="45"/>
      <c r="AT12" s="45"/>
      <c r="AU12" s="15"/>
      <c r="AV12" s="15"/>
      <c r="AW12" s="42"/>
      <c r="AX12" s="42"/>
      <c r="AY12" s="45"/>
      <c r="AZ12" s="45"/>
      <c r="BA12" s="15"/>
      <c r="BB12" s="15"/>
      <c r="BC12" s="42"/>
      <c r="BD12" s="42"/>
      <c r="BE12" s="45"/>
      <c r="BF12" s="45"/>
      <c r="BG12" s="15"/>
      <c r="BH12" s="15"/>
      <c r="BI12" s="42"/>
      <c r="BJ12" s="42"/>
      <c r="BK12" s="45"/>
      <c r="BL12" s="45"/>
      <c r="BM12" s="15"/>
      <c r="BN12" s="15"/>
      <c r="BO12" s="42"/>
      <c r="BP12" s="42"/>
      <c r="BQ12" s="45"/>
      <c r="BR12" s="45"/>
      <c r="BS12" s="15"/>
      <c r="BT12" s="15"/>
      <c r="BU12" s="42"/>
      <c r="BV12" s="42"/>
      <c r="BW12" s="45"/>
      <c r="BX12" s="45"/>
      <c r="BY12" s="15"/>
      <c r="BZ12" s="15"/>
      <c r="CA12" s="42"/>
      <c r="CB12" s="42"/>
      <c r="CC12" s="45"/>
      <c r="CD12" s="45"/>
      <c r="CE12" s="15"/>
      <c r="CF12" s="15"/>
      <c r="CG12" s="42"/>
      <c r="CH12" s="42"/>
      <c r="CI12" s="45"/>
      <c r="CJ12" s="45"/>
      <c r="CK12" s="15"/>
      <c r="CL12" s="15"/>
      <c r="CM12" s="42"/>
      <c r="CN12" s="42"/>
      <c r="CO12" s="45"/>
      <c r="CP12" s="45"/>
      <c r="CQ12" s="15"/>
      <c r="CR12" s="15"/>
      <c r="CS12" s="42"/>
      <c r="CT12" s="42"/>
      <c r="CU12" s="45"/>
      <c r="CV12" s="45"/>
      <c r="CW12" s="15"/>
      <c r="CX12" s="15"/>
      <c r="CY12" s="42"/>
      <c r="CZ12" s="42"/>
      <c r="DA12" s="45"/>
      <c r="DB12" s="45"/>
      <c r="DC12" s="15"/>
      <c r="DD12" s="15"/>
      <c r="DE12" s="42"/>
      <c r="DF12" s="42"/>
      <c r="DG12" s="45"/>
      <c r="DH12" s="45"/>
      <c r="DI12" s="15"/>
      <c r="DJ12" s="15"/>
      <c r="DK12" s="42"/>
      <c r="DL12" s="42"/>
      <c r="DM12" s="45"/>
      <c r="DN12" s="45"/>
      <c r="DO12" s="15"/>
      <c r="DP12" s="15"/>
      <c r="DQ12" s="42"/>
      <c r="DR12" s="42"/>
      <c r="DS12" s="45"/>
      <c r="DT12" s="45"/>
      <c r="DU12" s="15"/>
      <c r="DV12" s="15"/>
      <c r="DW12" s="42"/>
      <c r="DX12" s="42"/>
      <c r="DY12" s="45"/>
      <c r="DZ12" s="45"/>
      <c r="EA12" s="15"/>
      <c r="EB12" s="15"/>
      <c r="EC12" s="42"/>
      <c r="ED12" s="42"/>
      <c r="EE12" s="45"/>
      <c r="EF12" s="45"/>
      <c r="EG12" s="15"/>
      <c r="EH12" s="15"/>
      <c r="EI12" s="42"/>
      <c r="EJ12" s="42"/>
      <c r="EK12" s="45"/>
      <c r="EL12" s="45"/>
      <c r="EM12" s="15"/>
      <c r="EN12" s="15"/>
      <c r="EO12" s="42"/>
      <c r="EP12" s="42"/>
      <c r="EQ12" s="45"/>
      <c r="ER12" s="45"/>
      <c r="ES12" s="15"/>
      <c r="ET12" s="15"/>
      <c r="EU12" s="42"/>
      <c r="EV12" s="42"/>
      <c r="EW12" s="45"/>
      <c r="EX12" s="45"/>
      <c r="EY12" s="15"/>
      <c r="EZ12" s="15"/>
      <c r="FA12" s="42"/>
      <c r="FB12" s="42"/>
      <c r="FC12" s="45"/>
      <c r="FD12" s="45"/>
      <c r="FE12" s="15"/>
      <c r="FF12" s="15"/>
      <c r="FG12" s="42"/>
      <c r="FH12" s="42"/>
      <c r="FI12" s="45"/>
      <c r="FJ12" s="45"/>
      <c r="FK12" s="15"/>
      <c r="FL12" s="15"/>
      <c r="FM12" s="42"/>
      <c r="FN12" s="42"/>
      <c r="FO12" s="45"/>
      <c r="FP12" s="45"/>
      <c r="FQ12" s="15"/>
      <c r="FR12" s="15"/>
      <c r="FS12" s="42"/>
      <c r="FT12" s="42"/>
      <c r="FU12" s="45"/>
      <c r="FV12" s="45"/>
      <c r="FW12" s="15"/>
      <c r="FX12" s="15"/>
      <c r="FY12" s="42"/>
      <c r="FZ12" s="42"/>
      <c r="GA12" s="45"/>
      <c r="GB12" s="45"/>
      <c r="GC12" s="15"/>
      <c r="GD12" s="15"/>
      <c r="GE12" s="42"/>
      <c r="GF12" s="42"/>
      <c r="GG12" s="45"/>
      <c r="GH12" s="45"/>
      <c r="GI12" s="15"/>
      <c r="GJ12" s="15"/>
      <c r="GK12" s="42"/>
      <c r="GL12" s="42"/>
      <c r="GM12" s="45"/>
      <c r="GN12" s="45"/>
      <c r="GO12" s="15"/>
      <c r="GP12" s="15"/>
      <c r="GQ12" s="42"/>
      <c r="GR12" s="42"/>
      <c r="GS12" s="45"/>
      <c r="GT12" s="45"/>
      <c r="GU12" s="15"/>
      <c r="GV12" s="15"/>
      <c r="GW12" s="42"/>
      <c r="GX12" s="42"/>
      <c r="GY12" s="45"/>
      <c r="GZ12" s="45"/>
      <c r="HA12" s="15"/>
      <c r="HB12" s="15"/>
      <c r="HC12" s="42"/>
      <c r="HD12" s="42"/>
      <c r="HE12" s="45"/>
      <c r="HF12" s="45"/>
      <c r="HG12" s="15"/>
      <c r="HH12" s="15"/>
      <c r="HI12" s="42"/>
      <c r="HJ12" s="42"/>
      <c r="HK12" s="45"/>
      <c r="HL12" s="45"/>
      <c r="HM12" s="15"/>
      <c r="HN12" s="15"/>
      <c r="HO12" s="42"/>
      <c r="HP12" s="42"/>
      <c r="HQ12" s="45"/>
      <c r="HR12" s="45"/>
      <c r="HS12" s="15"/>
      <c r="HT12" s="15"/>
      <c r="HU12" s="42"/>
      <c r="HV12" s="42"/>
      <c r="HW12" s="45"/>
      <c r="HX12" s="45"/>
      <c r="HY12" s="15"/>
      <c r="HZ12" s="15"/>
      <c r="IA12" s="42"/>
      <c r="IB12" s="42"/>
      <c r="IC12" s="45"/>
      <c r="ID12" s="45"/>
      <c r="IE12" s="15"/>
      <c r="IF12" s="15"/>
      <c r="IG12" s="42"/>
      <c r="IH12" s="42"/>
      <c r="II12" s="45"/>
      <c r="IJ12" s="45"/>
      <c r="IK12" s="15"/>
      <c r="IL12" s="15"/>
      <c r="IM12" s="42"/>
      <c r="IN12" s="42"/>
      <c r="IO12" s="45"/>
      <c r="IP12" s="45"/>
      <c r="IQ12" s="15"/>
      <c r="IR12" s="15"/>
      <c r="IS12" s="42"/>
      <c r="IT12" s="42"/>
      <c r="IU12" s="45"/>
      <c r="IV12" s="45"/>
    </row>
    <row r="13" spans="1:256" ht="12.75">
      <c r="A13" t="str">
        <f>IF(INIT!A13&lt;&gt;"",INIT!A13,"")</f>
        <v>MASTER PLAYER</v>
      </c>
      <c r="B13" t="str">
        <f>IF(INIT!B13&lt;&gt;"",INIT!B13,"")</f>
        <v>Bert de Boer</v>
      </c>
      <c r="C13">
        <f>IF(INIT!C13&lt;&gt;"",INIT!C13,"")</f>
        <v>12974</v>
      </c>
      <c r="D13">
        <f>IF(INIT!D13&lt;&gt;"",INIT!D13,"")</f>
      </c>
      <c r="E13" s="15">
        <v>23.3</v>
      </c>
      <c r="F13" s="15">
        <v>11.4</v>
      </c>
      <c r="G13" s="42">
        <f t="shared" si="0"/>
        <v>23.3</v>
      </c>
      <c r="H13" s="42">
        <f t="shared" si="1"/>
        <v>11.4</v>
      </c>
      <c r="I13" s="45">
        <f t="shared" si="2"/>
        <v>9</v>
      </c>
      <c r="J13" s="45">
        <f t="shared" si="3"/>
        <v>4</v>
      </c>
      <c r="K13" s="15"/>
      <c r="L13" s="15"/>
      <c r="Q13" s="15"/>
      <c r="R13" s="15"/>
      <c r="S13" s="42"/>
      <c r="T13" s="42"/>
      <c r="U13" s="45"/>
      <c r="V13" s="45"/>
      <c r="W13" s="15"/>
      <c r="X13" s="15"/>
      <c r="Y13" s="42"/>
      <c r="Z13" s="42"/>
      <c r="AA13" s="45"/>
      <c r="AB13" s="45"/>
      <c r="AC13" s="15"/>
      <c r="AD13" s="15"/>
      <c r="AE13" s="42"/>
      <c r="AF13" s="42"/>
      <c r="AG13" s="45"/>
      <c r="AH13" s="45"/>
      <c r="AI13" s="15"/>
      <c r="AJ13" s="15"/>
      <c r="AK13" s="42"/>
      <c r="AL13" s="42"/>
      <c r="AM13" s="45"/>
      <c r="AN13" s="45"/>
      <c r="AO13" s="15"/>
      <c r="AP13" s="15"/>
      <c r="AQ13" s="42"/>
      <c r="AR13" s="42"/>
      <c r="AS13" s="45"/>
      <c r="AT13" s="45"/>
      <c r="AU13" s="15"/>
      <c r="AV13" s="15"/>
      <c r="AW13" s="42"/>
      <c r="AX13" s="42"/>
      <c r="AY13" s="45"/>
      <c r="AZ13" s="45"/>
      <c r="BA13" s="15"/>
      <c r="BB13" s="15"/>
      <c r="BC13" s="42"/>
      <c r="BD13" s="42"/>
      <c r="BE13" s="45"/>
      <c r="BF13" s="45"/>
      <c r="BG13" s="15"/>
      <c r="BH13" s="15"/>
      <c r="BI13" s="42"/>
      <c r="BJ13" s="42"/>
      <c r="BK13" s="45"/>
      <c r="BL13" s="45"/>
      <c r="BM13" s="15"/>
      <c r="BN13" s="15"/>
      <c r="BO13" s="42"/>
      <c r="BP13" s="42"/>
      <c r="BQ13" s="45"/>
      <c r="BR13" s="45"/>
      <c r="BS13" s="15"/>
      <c r="BT13" s="15"/>
      <c r="BU13" s="42"/>
      <c r="BV13" s="42"/>
      <c r="BW13" s="45"/>
      <c r="BX13" s="45"/>
      <c r="BY13" s="15"/>
      <c r="BZ13" s="15"/>
      <c r="CA13" s="42"/>
      <c r="CB13" s="42"/>
      <c r="CC13" s="45"/>
      <c r="CD13" s="45"/>
      <c r="CE13" s="15"/>
      <c r="CF13" s="15"/>
      <c r="CG13" s="42"/>
      <c r="CH13" s="42"/>
      <c r="CI13" s="45"/>
      <c r="CJ13" s="45"/>
      <c r="CK13" s="15"/>
      <c r="CL13" s="15"/>
      <c r="CM13" s="42"/>
      <c r="CN13" s="42"/>
      <c r="CO13" s="45"/>
      <c r="CP13" s="45"/>
      <c r="CQ13" s="15"/>
      <c r="CR13" s="15"/>
      <c r="CS13" s="42"/>
      <c r="CT13" s="42"/>
      <c r="CU13" s="45"/>
      <c r="CV13" s="45"/>
      <c r="CW13" s="15"/>
      <c r="CX13" s="15"/>
      <c r="CY13" s="42"/>
      <c r="CZ13" s="42"/>
      <c r="DA13" s="45"/>
      <c r="DB13" s="45"/>
      <c r="DC13" s="15"/>
      <c r="DD13" s="15"/>
      <c r="DE13" s="42"/>
      <c r="DF13" s="42"/>
      <c r="DG13" s="45"/>
      <c r="DH13" s="45"/>
      <c r="DI13" s="15"/>
      <c r="DJ13" s="15"/>
      <c r="DK13" s="42"/>
      <c r="DL13" s="42"/>
      <c r="DM13" s="45"/>
      <c r="DN13" s="45"/>
      <c r="DO13" s="15"/>
      <c r="DP13" s="15"/>
      <c r="DQ13" s="42"/>
      <c r="DR13" s="42"/>
      <c r="DS13" s="45"/>
      <c r="DT13" s="45"/>
      <c r="DU13" s="15"/>
      <c r="DV13" s="15"/>
      <c r="DW13" s="42"/>
      <c r="DX13" s="42"/>
      <c r="DY13" s="45"/>
      <c r="DZ13" s="45"/>
      <c r="EA13" s="15"/>
      <c r="EB13" s="15"/>
      <c r="EC13" s="42"/>
      <c r="ED13" s="42"/>
      <c r="EE13" s="45"/>
      <c r="EF13" s="45"/>
      <c r="EG13" s="15"/>
      <c r="EH13" s="15"/>
      <c r="EI13" s="42"/>
      <c r="EJ13" s="42"/>
      <c r="EK13" s="45"/>
      <c r="EL13" s="45"/>
      <c r="EM13" s="15"/>
      <c r="EN13" s="15"/>
      <c r="EO13" s="42"/>
      <c r="EP13" s="42"/>
      <c r="EQ13" s="45"/>
      <c r="ER13" s="45"/>
      <c r="ES13" s="15"/>
      <c r="ET13" s="15"/>
      <c r="EU13" s="42"/>
      <c r="EV13" s="42"/>
      <c r="EW13" s="45"/>
      <c r="EX13" s="45"/>
      <c r="EY13" s="15"/>
      <c r="EZ13" s="15"/>
      <c r="FA13" s="42"/>
      <c r="FB13" s="42"/>
      <c r="FC13" s="45"/>
      <c r="FD13" s="45"/>
      <c r="FE13" s="15"/>
      <c r="FF13" s="15"/>
      <c r="FG13" s="42"/>
      <c r="FH13" s="42"/>
      <c r="FI13" s="45"/>
      <c r="FJ13" s="45"/>
      <c r="FK13" s="15"/>
      <c r="FL13" s="15"/>
      <c r="FM13" s="42"/>
      <c r="FN13" s="42"/>
      <c r="FO13" s="45"/>
      <c r="FP13" s="45"/>
      <c r="FQ13" s="15"/>
      <c r="FR13" s="15"/>
      <c r="FS13" s="42"/>
      <c r="FT13" s="42"/>
      <c r="FU13" s="45"/>
      <c r="FV13" s="45"/>
      <c r="FW13" s="15"/>
      <c r="FX13" s="15"/>
      <c r="FY13" s="42"/>
      <c r="FZ13" s="42"/>
      <c r="GA13" s="45"/>
      <c r="GB13" s="45"/>
      <c r="GC13" s="15"/>
      <c r="GD13" s="15"/>
      <c r="GE13" s="42"/>
      <c r="GF13" s="42"/>
      <c r="GG13" s="45"/>
      <c r="GH13" s="45"/>
      <c r="GI13" s="15"/>
      <c r="GJ13" s="15"/>
      <c r="GK13" s="42"/>
      <c r="GL13" s="42"/>
      <c r="GM13" s="45"/>
      <c r="GN13" s="45"/>
      <c r="GO13" s="15"/>
      <c r="GP13" s="15"/>
      <c r="GQ13" s="42"/>
      <c r="GR13" s="42"/>
      <c r="GS13" s="45"/>
      <c r="GT13" s="45"/>
      <c r="GU13" s="15"/>
      <c r="GV13" s="15"/>
      <c r="GW13" s="42"/>
      <c r="GX13" s="42"/>
      <c r="GY13" s="45"/>
      <c r="GZ13" s="45"/>
      <c r="HA13" s="15"/>
      <c r="HB13" s="15"/>
      <c r="HC13" s="42"/>
      <c r="HD13" s="42"/>
      <c r="HE13" s="45"/>
      <c r="HF13" s="45"/>
      <c r="HG13" s="15"/>
      <c r="HH13" s="15"/>
      <c r="HI13" s="42"/>
      <c r="HJ13" s="42"/>
      <c r="HK13" s="45"/>
      <c r="HL13" s="45"/>
      <c r="HM13" s="15"/>
      <c r="HN13" s="15"/>
      <c r="HO13" s="42"/>
      <c r="HP13" s="42"/>
      <c r="HQ13" s="45"/>
      <c r="HR13" s="45"/>
      <c r="HS13" s="15"/>
      <c r="HT13" s="15"/>
      <c r="HU13" s="42"/>
      <c r="HV13" s="42"/>
      <c r="HW13" s="45"/>
      <c r="HX13" s="45"/>
      <c r="HY13" s="15"/>
      <c r="HZ13" s="15"/>
      <c r="IA13" s="42"/>
      <c r="IB13" s="42"/>
      <c r="IC13" s="45"/>
      <c r="ID13" s="45"/>
      <c r="IE13" s="15"/>
      <c r="IF13" s="15"/>
      <c r="IG13" s="42"/>
      <c r="IH13" s="42"/>
      <c r="II13" s="45"/>
      <c r="IJ13" s="45"/>
      <c r="IK13" s="15"/>
      <c r="IL13" s="15"/>
      <c r="IM13" s="42"/>
      <c r="IN13" s="42"/>
      <c r="IO13" s="45"/>
      <c r="IP13" s="45"/>
      <c r="IQ13" s="15"/>
      <c r="IR13" s="15"/>
      <c r="IS13" s="42"/>
      <c r="IT13" s="42"/>
      <c r="IU13" s="45"/>
      <c r="IV13" s="45"/>
    </row>
    <row r="14" spans="1:256" ht="12.75">
      <c r="A14" t="str">
        <f>IF(INIT!A14&lt;&gt;"",INIT!A14,"")</f>
        <v>DiegoA Maradona</v>
      </c>
      <c r="B14" t="str">
        <f>IF(INIT!B14&lt;&gt;"",INIT!B14,"")</f>
        <v>Wim Schraverus</v>
      </c>
      <c r="C14">
        <f>IF(INIT!C14&lt;&gt;"",INIT!C14,"")</f>
        <v>49205</v>
      </c>
      <c r="D14">
        <f>IF(INIT!D14&lt;&gt;"",INIT!D14,"")</f>
      </c>
      <c r="E14" s="15">
        <v>32.8</v>
      </c>
      <c r="F14" s="15">
        <v>1.3</v>
      </c>
      <c r="G14" s="42">
        <f t="shared" si="0"/>
        <v>32.8</v>
      </c>
      <c r="H14" s="42">
        <f t="shared" si="1"/>
        <v>1.3</v>
      </c>
      <c r="I14" s="45">
        <f t="shared" si="2"/>
        <v>1</v>
      </c>
      <c r="J14" s="45">
        <f t="shared" si="3"/>
        <v>15</v>
      </c>
      <c r="K14" s="15"/>
      <c r="L14" s="15"/>
      <c r="Q14" s="15"/>
      <c r="R14" s="15"/>
      <c r="S14" s="42"/>
      <c r="T14" s="42"/>
      <c r="U14" s="45"/>
      <c r="V14" s="45"/>
      <c r="W14" s="15"/>
      <c r="X14" s="15"/>
      <c r="Y14" s="42"/>
      <c r="Z14" s="42"/>
      <c r="AA14" s="45"/>
      <c r="AB14" s="45"/>
      <c r="AC14" s="15"/>
      <c r="AD14" s="15"/>
      <c r="AE14" s="42"/>
      <c r="AF14" s="42"/>
      <c r="AG14" s="45"/>
      <c r="AH14" s="45"/>
      <c r="AI14" s="15"/>
      <c r="AJ14" s="15"/>
      <c r="AK14" s="42"/>
      <c r="AL14" s="42"/>
      <c r="AM14" s="45"/>
      <c r="AN14" s="45"/>
      <c r="AO14" s="15"/>
      <c r="AP14" s="15"/>
      <c r="AQ14" s="42"/>
      <c r="AR14" s="42"/>
      <c r="AS14" s="45"/>
      <c r="AT14" s="45"/>
      <c r="AU14" s="15"/>
      <c r="AV14" s="15"/>
      <c r="AW14" s="42"/>
      <c r="AX14" s="42"/>
      <c r="AY14" s="45"/>
      <c r="AZ14" s="45"/>
      <c r="BA14" s="15"/>
      <c r="BB14" s="15"/>
      <c r="BC14" s="42"/>
      <c r="BD14" s="42"/>
      <c r="BE14" s="45"/>
      <c r="BF14" s="45"/>
      <c r="BG14" s="15"/>
      <c r="BH14" s="15"/>
      <c r="BI14" s="42"/>
      <c r="BJ14" s="42"/>
      <c r="BK14" s="45"/>
      <c r="BL14" s="45"/>
      <c r="BM14" s="15"/>
      <c r="BN14" s="15"/>
      <c r="BO14" s="42"/>
      <c r="BP14" s="42"/>
      <c r="BQ14" s="45"/>
      <c r="BR14" s="45"/>
      <c r="BS14" s="15"/>
      <c r="BT14" s="15"/>
      <c r="BU14" s="42"/>
      <c r="BV14" s="42"/>
      <c r="BW14" s="45"/>
      <c r="BX14" s="45"/>
      <c r="BY14" s="15"/>
      <c r="BZ14" s="15"/>
      <c r="CA14" s="42"/>
      <c r="CB14" s="42"/>
      <c r="CC14" s="45"/>
      <c r="CD14" s="45"/>
      <c r="CE14" s="15"/>
      <c r="CF14" s="15"/>
      <c r="CG14" s="42"/>
      <c r="CH14" s="42"/>
      <c r="CI14" s="45"/>
      <c r="CJ14" s="45"/>
      <c r="CK14" s="15"/>
      <c r="CL14" s="15"/>
      <c r="CM14" s="42"/>
      <c r="CN14" s="42"/>
      <c r="CO14" s="45"/>
      <c r="CP14" s="45"/>
      <c r="CQ14" s="15"/>
      <c r="CR14" s="15"/>
      <c r="CS14" s="42"/>
      <c r="CT14" s="42"/>
      <c r="CU14" s="45"/>
      <c r="CV14" s="45"/>
      <c r="CW14" s="15"/>
      <c r="CX14" s="15"/>
      <c r="CY14" s="42"/>
      <c r="CZ14" s="42"/>
      <c r="DA14" s="45"/>
      <c r="DB14" s="45"/>
      <c r="DC14" s="15"/>
      <c r="DD14" s="15"/>
      <c r="DE14" s="42"/>
      <c r="DF14" s="42"/>
      <c r="DG14" s="45"/>
      <c r="DH14" s="45"/>
      <c r="DI14" s="15"/>
      <c r="DJ14" s="15"/>
      <c r="DK14" s="42"/>
      <c r="DL14" s="42"/>
      <c r="DM14" s="45"/>
      <c r="DN14" s="45"/>
      <c r="DO14" s="15"/>
      <c r="DP14" s="15"/>
      <c r="DQ14" s="42"/>
      <c r="DR14" s="42"/>
      <c r="DS14" s="45"/>
      <c r="DT14" s="45"/>
      <c r="DU14" s="15"/>
      <c r="DV14" s="15"/>
      <c r="DW14" s="42"/>
      <c r="DX14" s="42"/>
      <c r="DY14" s="45"/>
      <c r="DZ14" s="45"/>
      <c r="EA14" s="15"/>
      <c r="EB14" s="15"/>
      <c r="EC14" s="42"/>
      <c r="ED14" s="42"/>
      <c r="EE14" s="45"/>
      <c r="EF14" s="45"/>
      <c r="EG14" s="15"/>
      <c r="EH14" s="15"/>
      <c r="EI14" s="42"/>
      <c r="EJ14" s="42"/>
      <c r="EK14" s="45"/>
      <c r="EL14" s="45"/>
      <c r="EM14" s="15"/>
      <c r="EN14" s="15"/>
      <c r="EO14" s="42"/>
      <c r="EP14" s="42"/>
      <c r="EQ14" s="45"/>
      <c r="ER14" s="45"/>
      <c r="ES14" s="15"/>
      <c r="ET14" s="15"/>
      <c r="EU14" s="42"/>
      <c r="EV14" s="42"/>
      <c r="EW14" s="45"/>
      <c r="EX14" s="45"/>
      <c r="EY14" s="15"/>
      <c r="EZ14" s="15"/>
      <c r="FA14" s="42"/>
      <c r="FB14" s="42"/>
      <c r="FC14" s="45"/>
      <c r="FD14" s="45"/>
      <c r="FE14" s="15"/>
      <c r="FF14" s="15"/>
      <c r="FG14" s="42"/>
      <c r="FH14" s="42"/>
      <c r="FI14" s="45"/>
      <c r="FJ14" s="45"/>
      <c r="FK14" s="15"/>
      <c r="FL14" s="15"/>
      <c r="FM14" s="42"/>
      <c r="FN14" s="42"/>
      <c r="FO14" s="45"/>
      <c r="FP14" s="45"/>
      <c r="FQ14" s="15"/>
      <c r="FR14" s="15"/>
      <c r="FS14" s="42"/>
      <c r="FT14" s="42"/>
      <c r="FU14" s="45"/>
      <c r="FV14" s="45"/>
      <c r="FW14" s="15"/>
      <c r="FX14" s="15"/>
      <c r="FY14" s="42"/>
      <c r="FZ14" s="42"/>
      <c r="GA14" s="45"/>
      <c r="GB14" s="45"/>
      <c r="GC14" s="15"/>
      <c r="GD14" s="15"/>
      <c r="GE14" s="42"/>
      <c r="GF14" s="42"/>
      <c r="GG14" s="45"/>
      <c r="GH14" s="45"/>
      <c r="GI14" s="15"/>
      <c r="GJ14" s="15"/>
      <c r="GK14" s="42"/>
      <c r="GL14" s="42"/>
      <c r="GM14" s="45"/>
      <c r="GN14" s="45"/>
      <c r="GO14" s="15"/>
      <c r="GP14" s="15"/>
      <c r="GQ14" s="42"/>
      <c r="GR14" s="42"/>
      <c r="GS14" s="45"/>
      <c r="GT14" s="45"/>
      <c r="GU14" s="15"/>
      <c r="GV14" s="15"/>
      <c r="GW14" s="42"/>
      <c r="GX14" s="42"/>
      <c r="GY14" s="45"/>
      <c r="GZ14" s="45"/>
      <c r="HA14" s="15"/>
      <c r="HB14" s="15"/>
      <c r="HC14" s="42"/>
      <c r="HD14" s="42"/>
      <c r="HE14" s="45"/>
      <c r="HF14" s="45"/>
      <c r="HG14" s="15"/>
      <c r="HH14" s="15"/>
      <c r="HI14" s="42"/>
      <c r="HJ14" s="42"/>
      <c r="HK14" s="45"/>
      <c r="HL14" s="45"/>
      <c r="HM14" s="15"/>
      <c r="HN14" s="15"/>
      <c r="HO14" s="42"/>
      <c r="HP14" s="42"/>
      <c r="HQ14" s="45"/>
      <c r="HR14" s="45"/>
      <c r="HS14" s="15"/>
      <c r="HT14" s="15"/>
      <c r="HU14" s="42"/>
      <c r="HV14" s="42"/>
      <c r="HW14" s="45"/>
      <c r="HX14" s="45"/>
      <c r="HY14" s="15"/>
      <c r="HZ14" s="15"/>
      <c r="IA14" s="42"/>
      <c r="IB14" s="42"/>
      <c r="IC14" s="45"/>
      <c r="ID14" s="45"/>
      <c r="IE14" s="15"/>
      <c r="IF14" s="15"/>
      <c r="IG14" s="42"/>
      <c r="IH14" s="42"/>
      <c r="II14" s="45"/>
      <c r="IJ14" s="45"/>
      <c r="IK14" s="15"/>
      <c r="IL14" s="15"/>
      <c r="IM14" s="42"/>
      <c r="IN14" s="42"/>
      <c r="IO14" s="45"/>
      <c r="IP14" s="45"/>
      <c r="IQ14" s="15"/>
      <c r="IR14" s="15"/>
      <c r="IS14" s="42"/>
      <c r="IT14" s="42"/>
      <c r="IU14" s="45"/>
      <c r="IV14" s="45"/>
    </row>
    <row r="15" spans="1:256" ht="12.75">
      <c r="A15" t="str">
        <f>IF(INIT!A15&lt;&gt;"",INIT!A15,"")</f>
        <v>SlyFox                                 </v>
      </c>
      <c r="B15" t="str">
        <f>IF(INIT!B15&lt;&gt;"",INIT!B15,"")</f>
        <v>Giovanni Koeman</v>
      </c>
      <c r="C15">
        <f>IF(INIT!C15&lt;&gt;"",INIT!C15,"")</f>
        <v>44573</v>
      </c>
      <c r="D15">
        <f>IF(INIT!D15&lt;&gt;"",INIT!D15,"")</f>
      </c>
      <c r="E15" s="15">
        <v>25</v>
      </c>
      <c r="F15" s="15">
        <v>0.5999999999999996</v>
      </c>
      <c r="G15" s="42">
        <f t="shared" si="0"/>
        <v>25</v>
      </c>
      <c r="H15" s="42">
        <f t="shared" si="1"/>
        <v>0.5999999999999996</v>
      </c>
      <c r="I15" s="45">
        <f t="shared" si="2"/>
        <v>6</v>
      </c>
      <c r="J15" s="45">
        <f t="shared" si="3"/>
        <v>16</v>
      </c>
      <c r="K15" s="15"/>
      <c r="L15" s="15"/>
      <c r="Q15" s="15"/>
      <c r="R15" s="15"/>
      <c r="S15" s="42"/>
      <c r="T15" s="42"/>
      <c r="U15" s="45"/>
      <c r="V15" s="45"/>
      <c r="W15" s="15"/>
      <c r="X15" s="15"/>
      <c r="Y15" s="42"/>
      <c r="Z15" s="42"/>
      <c r="AA15" s="45"/>
      <c r="AB15" s="45"/>
      <c r="AC15" s="15"/>
      <c r="AD15" s="15"/>
      <c r="AE15" s="42"/>
      <c r="AF15" s="42"/>
      <c r="AG15" s="45"/>
      <c r="AH15" s="45"/>
      <c r="AI15" s="15"/>
      <c r="AJ15" s="15"/>
      <c r="AK15" s="42"/>
      <c r="AL15" s="42"/>
      <c r="AM15" s="45"/>
      <c r="AN15" s="45"/>
      <c r="AO15" s="15"/>
      <c r="AP15" s="15"/>
      <c r="AQ15" s="42"/>
      <c r="AR15" s="42"/>
      <c r="AS15" s="45"/>
      <c r="AT15" s="45"/>
      <c r="AU15" s="15"/>
      <c r="AV15" s="15"/>
      <c r="AW15" s="42"/>
      <c r="AX15" s="42"/>
      <c r="AY15" s="45"/>
      <c r="AZ15" s="45"/>
      <c r="BA15" s="15"/>
      <c r="BB15" s="15"/>
      <c r="BC15" s="42"/>
      <c r="BD15" s="42"/>
      <c r="BE15" s="45"/>
      <c r="BF15" s="45"/>
      <c r="BG15" s="15"/>
      <c r="BH15" s="15"/>
      <c r="BI15" s="42"/>
      <c r="BJ15" s="42"/>
      <c r="BK15" s="45"/>
      <c r="BL15" s="45"/>
      <c r="BM15" s="15"/>
      <c r="BN15" s="15"/>
      <c r="BO15" s="42"/>
      <c r="BP15" s="42"/>
      <c r="BQ15" s="45"/>
      <c r="BR15" s="45"/>
      <c r="BS15" s="15"/>
      <c r="BT15" s="15"/>
      <c r="BU15" s="42"/>
      <c r="BV15" s="42"/>
      <c r="BW15" s="45"/>
      <c r="BX15" s="45"/>
      <c r="BY15" s="15"/>
      <c r="BZ15" s="15"/>
      <c r="CA15" s="42"/>
      <c r="CB15" s="42"/>
      <c r="CC15" s="45"/>
      <c r="CD15" s="45"/>
      <c r="CE15" s="15"/>
      <c r="CF15" s="15"/>
      <c r="CG15" s="42"/>
      <c r="CH15" s="42"/>
      <c r="CI15" s="45"/>
      <c r="CJ15" s="45"/>
      <c r="CK15" s="15"/>
      <c r="CL15" s="15"/>
      <c r="CM15" s="42"/>
      <c r="CN15" s="42"/>
      <c r="CO15" s="45"/>
      <c r="CP15" s="45"/>
      <c r="CQ15" s="15"/>
      <c r="CR15" s="15"/>
      <c r="CS15" s="42"/>
      <c r="CT15" s="42"/>
      <c r="CU15" s="45"/>
      <c r="CV15" s="45"/>
      <c r="CW15" s="15"/>
      <c r="CX15" s="15"/>
      <c r="CY15" s="42"/>
      <c r="CZ15" s="42"/>
      <c r="DA15" s="45"/>
      <c r="DB15" s="45"/>
      <c r="DC15" s="15"/>
      <c r="DD15" s="15"/>
      <c r="DE15" s="42"/>
      <c r="DF15" s="42"/>
      <c r="DG15" s="45"/>
      <c r="DH15" s="45"/>
      <c r="DI15" s="15"/>
      <c r="DJ15" s="15"/>
      <c r="DK15" s="42"/>
      <c r="DL15" s="42"/>
      <c r="DM15" s="45"/>
      <c r="DN15" s="45"/>
      <c r="DO15" s="15"/>
      <c r="DP15" s="15"/>
      <c r="DQ15" s="42"/>
      <c r="DR15" s="42"/>
      <c r="DS15" s="45"/>
      <c r="DT15" s="45"/>
      <c r="DU15" s="15"/>
      <c r="DV15" s="15"/>
      <c r="DW15" s="42"/>
      <c r="DX15" s="42"/>
      <c r="DY15" s="45"/>
      <c r="DZ15" s="45"/>
      <c r="EA15" s="15"/>
      <c r="EB15" s="15"/>
      <c r="EC15" s="42"/>
      <c r="ED15" s="42"/>
      <c r="EE15" s="45"/>
      <c r="EF15" s="45"/>
      <c r="EG15" s="15"/>
      <c r="EH15" s="15"/>
      <c r="EI15" s="42"/>
      <c r="EJ15" s="42"/>
      <c r="EK15" s="45"/>
      <c r="EL15" s="45"/>
      <c r="EM15" s="15"/>
      <c r="EN15" s="15"/>
      <c r="EO15" s="42"/>
      <c r="EP15" s="42"/>
      <c r="EQ15" s="45"/>
      <c r="ER15" s="45"/>
      <c r="ES15" s="15"/>
      <c r="ET15" s="15"/>
      <c r="EU15" s="42"/>
      <c r="EV15" s="42"/>
      <c r="EW15" s="45"/>
      <c r="EX15" s="45"/>
      <c r="EY15" s="15"/>
      <c r="EZ15" s="15"/>
      <c r="FA15" s="42"/>
      <c r="FB15" s="42"/>
      <c r="FC15" s="45"/>
      <c r="FD15" s="45"/>
      <c r="FE15" s="15"/>
      <c r="FF15" s="15"/>
      <c r="FG15" s="42"/>
      <c r="FH15" s="42"/>
      <c r="FI15" s="45"/>
      <c r="FJ15" s="45"/>
      <c r="FK15" s="15"/>
      <c r="FL15" s="15"/>
      <c r="FM15" s="42"/>
      <c r="FN15" s="42"/>
      <c r="FO15" s="45"/>
      <c r="FP15" s="45"/>
      <c r="FQ15" s="15"/>
      <c r="FR15" s="15"/>
      <c r="FS15" s="42"/>
      <c r="FT15" s="42"/>
      <c r="FU15" s="45"/>
      <c r="FV15" s="45"/>
      <c r="FW15" s="15"/>
      <c r="FX15" s="15"/>
      <c r="FY15" s="42"/>
      <c r="FZ15" s="42"/>
      <c r="GA15" s="45"/>
      <c r="GB15" s="45"/>
      <c r="GC15" s="15"/>
      <c r="GD15" s="15"/>
      <c r="GE15" s="42"/>
      <c r="GF15" s="42"/>
      <c r="GG15" s="45"/>
      <c r="GH15" s="45"/>
      <c r="GI15" s="15"/>
      <c r="GJ15" s="15"/>
      <c r="GK15" s="42"/>
      <c r="GL15" s="42"/>
      <c r="GM15" s="45"/>
      <c r="GN15" s="45"/>
      <c r="GO15" s="15"/>
      <c r="GP15" s="15"/>
      <c r="GQ15" s="42"/>
      <c r="GR15" s="42"/>
      <c r="GS15" s="45"/>
      <c r="GT15" s="45"/>
      <c r="GU15" s="15"/>
      <c r="GV15" s="15"/>
      <c r="GW15" s="42"/>
      <c r="GX15" s="42"/>
      <c r="GY15" s="45"/>
      <c r="GZ15" s="45"/>
      <c r="HA15" s="15"/>
      <c r="HB15" s="15"/>
      <c r="HC15" s="42"/>
      <c r="HD15" s="42"/>
      <c r="HE15" s="45"/>
      <c r="HF15" s="45"/>
      <c r="HG15" s="15"/>
      <c r="HH15" s="15"/>
      <c r="HI15" s="42"/>
      <c r="HJ15" s="42"/>
      <c r="HK15" s="45"/>
      <c r="HL15" s="45"/>
      <c r="HM15" s="15"/>
      <c r="HN15" s="15"/>
      <c r="HO15" s="42"/>
      <c r="HP15" s="42"/>
      <c r="HQ15" s="45"/>
      <c r="HR15" s="45"/>
      <c r="HS15" s="15"/>
      <c r="HT15" s="15"/>
      <c r="HU15" s="42"/>
      <c r="HV15" s="42"/>
      <c r="HW15" s="45"/>
      <c r="HX15" s="45"/>
      <c r="HY15" s="15"/>
      <c r="HZ15" s="15"/>
      <c r="IA15" s="42"/>
      <c r="IB15" s="42"/>
      <c r="IC15" s="45"/>
      <c r="ID15" s="45"/>
      <c r="IE15" s="15"/>
      <c r="IF15" s="15"/>
      <c r="IG15" s="42"/>
      <c r="IH15" s="42"/>
      <c r="II15" s="45"/>
      <c r="IJ15" s="45"/>
      <c r="IK15" s="15"/>
      <c r="IL15" s="15"/>
      <c r="IM15" s="42"/>
      <c r="IN15" s="42"/>
      <c r="IO15" s="45"/>
      <c r="IP15" s="45"/>
      <c r="IQ15" s="15"/>
      <c r="IR15" s="15"/>
      <c r="IS15" s="42"/>
      <c r="IT15" s="42"/>
      <c r="IU15" s="45"/>
      <c r="IV15" s="45"/>
    </row>
    <row r="16" spans="1:256" ht="12.75">
      <c r="A16" t="str">
        <f>IF(INIT!A16&lt;&gt;"",INIT!A16,"")</f>
        <v>Voetbal Toestanden</v>
      </c>
      <c r="B16" t="str">
        <f>IF(INIT!B16&lt;&gt;"",INIT!B16,"")</f>
        <v>Nol de Bemmel</v>
      </c>
      <c r="C16">
        <f>IF(INIT!C16&lt;&gt;"",INIT!C16,"")</f>
        <v>20837</v>
      </c>
      <c r="D16">
        <f>IF(INIT!D16&lt;&gt;"",INIT!D16,"")</f>
      </c>
      <c r="E16" s="15">
        <v>23.8</v>
      </c>
      <c r="F16" s="15">
        <v>3.8</v>
      </c>
      <c r="G16" s="42">
        <f t="shared" si="0"/>
        <v>23.8</v>
      </c>
      <c r="H16" s="42">
        <f t="shared" si="1"/>
        <v>3.8</v>
      </c>
      <c r="I16" s="45">
        <f t="shared" si="2"/>
        <v>8</v>
      </c>
      <c r="J16" s="45">
        <f t="shared" si="3"/>
        <v>14</v>
      </c>
      <c r="K16" s="15"/>
      <c r="L16" s="15"/>
      <c r="Q16" s="15"/>
      <c r="R16" s="15"/>
      <c r="S16" s="42"/>
      <c r="T16" s="42"/>
      <c r="U16" s="45"/>
      <c r="V16" s="45"/>
      <c r="W16" s="15"/>
      <c r="X16" s="15"/>
      <c r="Y16" s="42"/>
      <c r="Z16" s="42"/>
      <c r="AA16" s="45"/>
      <c r="AB16" s="45"/>
      <c r="AC16" s="15"/>
      <c r="AD16" s="15"/>
      <c r="AE16" s="42"/>
      <c r="AF16" s="42"/>
      <c r="AG16" s="45"/>
      <c r="AH16" s="45"/>
      <c r="AI16" s="15"/>
      <c r="AJ16" s="15"/>
      <c r="AK16" s="42"/>
      <c r="AL16" s="42"/>
      <c r="AM16" s="45"/>
      <c r="AN16" s="45"/>
      <c r="AO16" s="15"/>
      <c r="AP16" s="15"/>
      <c r="AQ16" s="42"/>
      <c r="AR16" s="42"/>
      <c r="AS16" s="45"/>
      <c r="AT16" s="45"/>
      <c r="AU16" s="15"/>
      <c r="AV16" s="15"/>
      <c r="AW16" s="42"/>
      <c r="AX16" s="42"/>
      <c r="AY16" s="45"/>
      <c r="AZ16" s="45"/>
      <c r="BA16" s="15"/>
      <c r="BB16" s="15"/>
      <c r="BC16" s="42"/>
      <c r="BD16" s="42"/>
      <c r="BE16" s="45"/>
      <c r="BF16" s="45"/>
      <c r="BG16" s="15"/>
      <c r="BH16" s="15"/>
      <c r="BI16" s="42"/>
      <c r="BJ16" s="42"/>
      <c r="BK16" s="45"/>
      <c r="BL16" s="45"/>
      <c r="BM16" s="15"/>
      <c r="BN16" s="15"/>
      <c r="BO16" s="42"/>
      <c r="BP16" s="42"/>
      <c r="BQ16" s="45"/>
      <c r="BR16" s="45"/>
      <c r="BS16" s="15"/>
      <c r="BT16" s="15"/>
      <c r="BU16" s="42"/>
      <c r="BV16" s="42"/>
      <c r="BW16" s="45"/>
      <c r="BX16" s="45"/>
      <c r="BY16" s="15"/>
      <c r="BZ16" s="15"/>
      <c r="CA16" s="42"/>
      <c r="CB16" s="42"/>
      <c r="CC16" s="45"/>
      <c r="CD16" s="45"/>
      <c r="CE16" s="15"/>
      <c r="CF16" s="15"/>
      <c r="CG16" s="42"/>
      <c r="CH16" s="42"/>
      <c r="CI16" s="45"/>
      <c r="CJ16" s="45"/>
      <c r="CK16" s="15"/>
      <c r="CL16" s="15"/>
      <c r="CM16" s="42"/>
      <c r="CN16" s="42"/>
      <c r="CO16" s="45"/>
      <c r="CP16" s="45"/>
      <c r="CQ16" s="15"/>
      <c r="CR16" s="15"/>
      <c r="CS16" s="42"/>
      <c r="CT16" s="42"/>
      <c r="CU16" s="45"/>
      <c r="CV16" s="45"/>
      <c r="CW16" s="15"/>
      <c r="CX16" s="15"/>
      <c r="CY16" s="42"/>
      <c r="CZ16" s="42"/>
      <c r="DA16" s="45"/>
      <c r="DB16" s="45"/>
      <c r="DC16" s="15"/>
      <c r="DD16" s="15"/>
      <c r="DE16" s="42"/>
      <c r="DF16" s="42"/>
      <c r="DG16" s="45"/>
      <c r="DH16" s="45"/>
      <c r="DI16" s="15"/>
      <c r="DJ16" s="15"/>
      <c r="DK16" s="42"/>
      <c r="DL16" s="42"/>
      <c r="DM16" s="45"/>
      <c r="DN16" s="45"/>
      <c r="DO16" s="15"/>
      <c r="DP16" s="15"/>
      <c r="DQ16" s="42"/>
      <c r="DR16" s="42"/>
      <c r="DS16" s="45"/>
      <c r="DT16" s="45"/>
      <c r="DU16" s="15"/>
      <c r="DV16" s="15"/>
      <c r="DW16" s="42"/>
      <c r="DX16" s="42"/>
      <c r="DY16" s="45"/>
      <c r="DZ16" s="45"/>
      <c r="EA16" s="15"/>
      <c r="EB16" s="15"/>
      <c r="EC16" s="42"/>
      <c r="ED16" s="42"/>
      <c r="EE16" s="45"/>
      <c r="EF16" s="45"/>
      <c r="EG16" s="15"/>
      <c r="EH16" s="15"/>
      <c r="EI16" s="42"/>
      <c r="EJ16" s="42"/>
      <c r="EK16" s="45"/>
      <c r="EL16" s="45"/>
      <c r="EM16" s="15"/>
      <c r="EN16" s="15"/>
      <c r="EO16" s="42"/>
      <c r="EP16" s="42"/>
      <c r="EQ16" s="45"/>
      <c r="ER16" s="45"/>
      <c r="ES16" s="15"/>
      <c r="ET16" s="15"/>
      <c r="EU16" s="42"/>
      <c r="EV16" s="42"/>
      <c r="EW16" s="45"/>
      <c r="EX16" s="45"/>
      <c r="EY16" s="15"/>
      <c r="EZ16" s="15"/>
      <c r="FA16" s="42"/>
      <c r="FB16" s="42"/>
      <c r="FC16" s="45"/>
      <c r="FD16" s="45"/>
      <c r="FE16" s="15"/>
      <c r="FF16" s="15"/>
      <c r="FG16" s="42"/>
      <c r="FH16" s="42"/>
      <c r="FI16" s="45"/>
      <c r="FJ16" s="45"/>
      <c r="FK16" s="15"/>
      <c r="FL16" s="15"/>
      <c r="FM16" s="42"/>
      <c r="FN16" s="42"/>
      <c r="FO16" s="45"/>
      <c r="FP16" s="45"/>
      <c r="FQ16" s="15"/>
      <c r="FR16" s="15"/>
      <c r="FS16" s="42"/>
      <c r="FT16" s="42"/>
      <c r="FU16" s="45"/>
      <c r="FV16" s="45"/>
      <c r="FW16" s="15"/>
      <c r="FX16" s="15"/>
      <c r="FY16" s="42"/>
      <c r="FZ16" s="42"/>
      <c r="GA16" s="45"/>
      <c r="GB16" s="45"/>
      <c r="GC16" s="15"/>
      <c r="GD16" s="15"/>
      <c r="GE16" s="42"/>
      <c r="GF16" s="42"/>
      <c r="GG16" s="45"/>
      <c r="GH16" s="45"/>
      <c r="GI16" s="15"/>
      <c r="GJ16" s="15"/>
      <c r="GK16" s="42"/>
      <c r="GL16" s="42"/>
      <c r="GM16" s="45"/>
      <c r="GN16" s="45"/>
      <c r="GO16" s="15"/>
      <c r="GP16" s="15"/>
      <c r="GQ16" s="42"/>
      <c r="GR16" s="42"/>
      <c r="GS16" s="45"/>
      <c r="GT16" s="45"/>
      <c r="GU16" s="15"/>
      <c r="GV16" s="15"/>
      <c r="GW16" s="42"/>
      <c r="GX16" s="42"/>
      <c r="GY16" s="45"/>
      <c r="GZ16" s="45"/>
      <c r="HA16" s="15"/>
      <c r="HB16" s="15"/>
      <c r="HC16" s="42"/>
      <c r="HD16" s="42"/>
      <c r="HE16" s="45"/>
      <c r="HF16" s="45"/>
      <c r="HG16" s="15"/>
      <c r="HH16" s="15"/>
      <c r="HI16" s="42"/>
      <c r="HJ16" s="42"/>
      <c r="HK16" s="45"/>
      <c r="HL16" s="45"/>
      <c r="HM16" s="15"/>
      <c r="HN16" s="15"/>
      <c r="HO16" s="42"/>
      <c r="HP16" s="42"/>
      <c r="HQ16" s="45"/>
      <c r="HR16" s="45"/>
      <c r="HS16" s="15"/>
      <c r="HT16" s="15"/>
      <c r="HU16" s="42"/>
      <c r="HV16" s="42"/>
      <c r="HW16" s="45"/>
      <c r="HX16" s="45"/>
      <c r="HY16" s="15"/>
      <c r="HZ16" s="15"/>
      <c r="IA16" s="42"/>
      <c r="IB16" s="42"/>
      <c r="IC16" s="45"/>
      <c r="ID16" s="45"/>
      <c r="IE16" s="15"/>
      <c r="IF16" s="15"/>
      <c r="IG16" s="42"/>
      <c r="IH16" s="42"/>
      <c r="II16" s="45"/>
      <c r="IJ16" s="45"/>
      <c r="IK16" s="15"/>
      <c r="IL16" s="15"/>
      <c r="IM16" s="42"/>
      <c r="IN16" s="42"/>
      <c r="IO16" s="45"/>
      <c r="IP16" s="45"/>
      <c r="IQ16" s="15"/>
      <c r="IR16" s="15"/>
      <c r="IS16" s="42"/>
      <c r="IT16" s="42"/>
      <c r="IU16" s="45"/>
      <c r="IV16" s="45"/>
    </row>
    <row r="17" spans="1:256" ht="12.75">
      <c r="A17" t="str">
        <f>IF(INIT!A17&lt;&gt;"",INIT!A17,"")</f>
        <v>De Woudlopers              </v>
      </c>
      <c r="B17" t="str">
        <f>IF(INIT!B17&lt;&gt;"",INIT!B17,"")</f>
        <v>Ruben Woudsma</v>
      </c>
      <c r="C17">
        <f>IF(INIT!C17&lt;&gt;"",INIT!C17,"")</f>
        <v>1525</v>
      </c>
      <c r="D17">
        <f>IF(INIT!D17&lt;&gt;"",INIT!D17,"")</f>
      </c>
      <c r="E17" s="15">
        <v>14</v>
      </c>
      <c r="F17" s="15">
        <v>21.9</v>
      </c>
      <c r="G17" s="42">
        <f t="shared" si="0"/>
        <v>14</v>
      </c>
      <c r="H17" s="42">
        <f t="shared" si="1"/>
        <v>21.9</v>
      </c>
      <c r="I17" s="45">
        <f t="shared" si="2"/>
        <v>17</v>
      </c>
      <c r="J17" s="45">
        <f t="shared" si="3"/>
        <v>1</v>
      </c>
      <c r="K17" s="15"/>
      <c r="L17" s="15"/>
      <c r="Q17" s="15"/>
      <c r="R17" s="15"/>
      <c r="S17" s="42"/>
      <c r="T17" s="42"/>
      <c r="U17" s="45"/>
      <c r="V17" s="45"/>
      <c r="W17" s="15"/>
      <c r="X17" s="15"/>
      <c r="Y17" s="42"/>
      <c r="Z17" s="42"/>
      <c r="AA17" s="45"/>
      <c r="AB17" s="45"/>
      <c r="AC17" s="15"/>
      <c r="AD17" s="15"/>
      <c r="AE17" s="42"/>
      <c r="AF17" s="42"/>
      <c r="AG17" s="45"/>
      <c r="AH17" s="45"/>
      <c r="AI17" s="15"/>
      <c r="AJ17" s="15"/>
      <c r="AK17" s="42"/>
      <c r="AL17" s="42"/>
      <c r="AM17" s="45"/>
      <c r="AN17" s="45"/>
      <c r="AO17" s="15"/>
      <c r="AP17" s="15"/>
      <c r="AQ17" s="42"/>
      <c r="AR17" s="42"/>
      <c r="AS17" s="45"/>
      <c r="AT17" s="45"/>
      <c r="AU17" s="15"/>
      <c r="AV17" s="15"/>
      <c r="AW17" s="42"/>
      <c r="AX17" s="42"/>
      <c r="AY17" s="45"/>
      <c r="AZ17" s="45"/>
      <c r="BA17" s="15"/>
      <c r="BB17" s="15"/>
      <c r="BC17" s="42"/>
      <c r="BD17" s="42"/>
      <c r="BE17" s="45"/>
      <c r="BF17" s="45"/>
      <c r="BG17" s="15"/>
      <c r="BH17" s="15"/>
      <c r="BI17" s="42"/>
      <c r="BJ17" s="42"/>
      <c r="BK17" s="45"/>
      <c r="BL17" s="45"/>
      <c r="BM17" s="15"/>
      <c r="BN17" s="15"/>
      <c r="BO17" s="42"/>
      <c r="BP17" s="42"/>
      <c r="BQ17" s="45"/>
      <c r="BR17" s="45"/>
      <c r="BS17" s="15"/>
      <c r="BT17" s="15"/>
      <c r="BU17" s="42"/>
      <c r="BV17" s="42"/>
      <c r="BW17" s="45"/>
      <c r="BX17" s="45"/>
      <c r="BY17" s="15"/>
      <c r="BZ17" s="15"/>
      <c r="CA17" s="42"/>
      <c r="CB17" s="42"/>
      <c r="CC17" s="45"/>
      <c r="CD17" s="45"/>
      <c r="CE17" s="15"/>
      <c r="CF17" s="15"/>
      <c r="CG17" s="42"/>
      <c r="CH17" s="42"/>
      <c r="CI17" s="45"/>
      <c r="CJ17" s="45"/>
      <c r="CK17" s="15"/>
      <c r="CL17" s="15"/>
      <c r="CM17" s="42"/>
      <c r="CN17" s="42"/>
      <c r="CO17" s="45"/>
      <c r="CP17" s="45"/>
      <c r="CQ17" s="15"/>
      <c r="CR17" s="15"/>
      <c r="CS17" s="42"/>
      <c r="CT17" s="42"/>
      <c r="CU17" s="45"/>
      <c r="CV17" s="45"/>
      <c r="CW17" s="15"/>
      <c r="CX17" s="15"/>
      <c r="CY17" s="42"/>
      <c r="CZ17" s="42"/>
      <c r="DA17" s="45"/>
      <c r="DB17" s="45"/>
      <c r="DC17" s="15"/>
      <c r="DD17" s="15"/>
      <c r="DE17" s="42"/>
      <c r="DF17" s="42"/>
      <c r="DG17" s="45"/>
      <c r="DH17" s="45"/>
      <c r="DI17" s="15"/>
      <c r="DJ17" s="15"/>
      <c r="DK17" s="42"/>
      <c r="DL17" s="42"/>
      <c r="DM17" s="45"/>
      <c r="DN17" s="45"/>
      <c r="DO17" s="15"/>
      <c r="DP17" s="15"/>
      <c r="DQ17" s="42"/>
      <c r="DR17" s="42"/>
      <c r="DS17" s="45"/>
      <c r="DT17" s="45"/>
      <c r="DU17" s="15"/>
      <c r="DV17" s="15"/>
      <c r="DW17" s="42"/>
      <c r="DX17" s="42"/>
      <c r="DY17" s="45"/>
      <c r="DZ17" s="45"/>
      <c r="EA17" s="15"/>
      <c r="EB17" s="15"/>
      <c r="EC17" s="42"/>
      <c r="ED17" s="42"/>
      <c r="EE17" s="45"/>
      <c r="EF17" s="45"/>
      <c r="EG17" s="15"/>
      <c r="EH17" s="15"/>
      <c r="EI17" s="42"/>
      <c r="EJ17" s="42"/>
      <c r="EK17" s="45"/>
      <c r="EL17" s="45"/>
      <c r="EM17" s="15"/>
      <c r="EN17" s="15"/>
      <c r="EO17" s="42"/>
      <c r="EP17" s="42"/>
      <c r="EQ17" s="45"/>
      <c r="ER17" s="45"/>
      <c r="ES17" s="15"/>
      <c r="ET17" s="15"/>
      <c r="EU17" s="42"/>
      <c r="EV17" s="42"/>
      <c r="EW17" s="45"/>
      <c r="EX17" s="45"/>
      <c r="EY17" s="15"/>
      <c r="EZ17" s="15"/>
      <c r="FA17" s="42"/>
      <c r="FB17" s="42"/>
      <c r="FC17" s="45"/>
      <c r="FD17" s="45"/>
      <c r="FE17" s="15"/>
      <c r="FF17" s="15"/>
      <c r="FG17" s="42"/>
      <c r="FH17" s="42"/>
      <c r="FI17" s="45"/>
      <c r="FJ17" s="45"/>
      <c r="FK17" s="15"/>
      <c r="FL17" s="15"/>
      <c r="FM17" s="42"/>
      <c r="FN17" s="42"/>
      <c r="FO17" s="45"/>
      <c r="FP17" s="45"/>
      <c r="FQ17" s="15"/>
      <c r="FR17" s="15"/>
      <c r="FS17" s="42"/>
      <c r="FT17" s="42"/>
      <c r="FU17" s="45"/>
      <c r="FV17" s="45"/>
      <c r="FW17" s="15"/>
      <c r="FX17" s="15"/>
      <c r="FY17" s="42"/>
      <c r="FZ17" s="42"/>
      <c r="GA17" s="45"/>
      <c r="GB17" s="45"/>
      <c r="GC17" s="15"/>
      <c r="GD17" s="15"/>
      <c r="GE17" s="42"/>
      <c r="GF17" s="42"/>
      <c r="GG17" s="45"/>
      <c r="GH17" s="45"/>
      <c r="GI17" s="15"/>
      <c r="GJ17" s="15"/>
      <c r="GK17" s="42"/>
      <c r="GL17" s="42"/>
      <c r="GM17" s="45"/>
      <c r="GN17" s="45"/>
      <c r="GO17" s="15"/>
      <c r="GP17" s="15"/>
      <c r="GQ17" s="42"/>
      <c r="GR17" s="42"/>
      <c r="GS17" s="45"/>
      <c r="GT17" s="45"/>
      <c r="GU17" s="15"/>
      <c r="GV17" s="15"/>
      <c r="GW17" s="42"/>
      <c r="GX17" s="42"/>
      <c r="GY17" s="45"/>
      <c r="GZ17" s="45"/>
      <c r="HA17" s="15"/>
      <c r="HB17" s="15"/>
      <c r="HC17" s="42"/>
      <c r="HD17" s="42"/>
      <c r="HE17" s="45"/>
      <c r="HF17" s="45"/>
      <c r="HG17" s="15"/>
      <c r="HH17" s="15"/>
      <c r="HI17" s="42"/>
      <c r="HJ17" s="42"/>
      <c r="HK17" s="45"/>
      <c r="HL17" s="45"/>
      <c r="HM17" s="15"/>
      <c r="HN17" s="15"/>
      <c r="HO17" s="42"/>
      <c r="HP17" s="42"/>
      <c r="HQ17" s="45"/>
      <c r="HR17" s="45"/>
      <c r="HS17" s="15"/>
      <c r="HT17" s="15"/>
      <c r="HU17" s="42"/>
      <c r="HV17" s="42"/>
      <c r="HW17" s="45"/>
      <c r="HX17" s="45"/>
      <c r="HY17" s="15"/>
      <c r="HZ17" s="15"/>
      <c r="IA17" s="42"/>
      <c r="IB17" s="42"/>
      <c r="IC17" s="45"/>
      <c r="ID17" s="45"/>
      <c r="IE17" s="15"/>
      <c r="IF17" s="15"/>
      <c r="IG17" s="42"/>
      <c r="IH17" s="42"/>
      <c r="II17" s="45"/>
      <c r="IJ17" s="45"/>
      <c r="IK17" s="15"/>
      <c r="IL17" s="15"/>
      <c r="IM17" s="42"/>
      <c r="IN17" s="42"/>
      <c r="IO17" s="45"/>
      <c r="IP17" s="45"/>
      <c r="IQ17" s="15"/>
      <c r="IR17" s="15"/>
      <c r="IS17" s="42"/>
      <c r="IT17" s="42"/>
      <c r="IU17" s="45"/>
      <c r="IV17" s="45"/>
    </row>
    <row r="18" spans="1:256" ht="12.75">
      <c r="A18" t="str">
        <f>IF(INIT!A18&lt;&gt;"",INIT!A18,"")</f>
        <v>Utrecht Giants</v>
      </c>
      <c r="B18" t="str">
        <f>IF(INIT!B18&lt;&gt;"",INIT!B18,"")</f>
        <v>Tom Kooren</v>
      </c>
      <c r="C18">
        <f>IF(INIT!C18&lt;&gt;"",INIT!C18,"")</f>
        <v>10433</v>
      </c>
      <c r="D18">
        <f>IF(INIT!D18&lt;&gt;"",INIT!D18,"")</f>
      </c>
      <c r="E18" s="15">
        <v>28</v>
      </c>
      <c r="F18" s="15">
        <v>10.6</v>
      </c>
      <c r="G18" s="42">
        <f t="shared" si="0"/>
        <v>28</v>
      </c>
      <c r="H18" s="42">
        <f t="shared" si="1"/>
        <v>10.6</v>
      </c>
      <c r="I18" s="45">
        <f t="shared" si="2"/>
        <v>2</v>
      </c>
      <c r="J18" s="45">
        <f t="shared" si="3"/>
        <v>6</v>
      </c>
      <c r="K18" s="15"/>
      <c r="L18" s="15"/>
      <c r="Q18" s="15"/>
      <c r="R18" s="15"/>
      <c r="S18" s="42"/>
      <c r="T18" s="42"/>
      <c r="U18" s="45"/>
      <c r="V18" s="45"/>
      <c r="W18" s="15"/>
      <c r="X18" s="15"/>
      <c r="Y18" s="42"/>
      <c r="Z18" s="42"/>
      <c r="AA18" s="45"/>
      <c r="AB18" s="45"/>
      <c r="AC18" s="15"/>
      <c r="AD18" s="15"/>
      <c r="AE18" s="42"/>
      <c r="AF18" s="42"/>
      <c r="AG18" s="45"/>
      <c r="AH18" s="45"/>
      <c r="AI18" s="15"/>
      <c r="AJ18" s="15"/>
      <c r="AK18" s="42"/>
      <c r="AL18" s="42"/>
      <c r="AM18" s="45"/>
      <c r="AN18" s="45"/>
      <c r="AO18" s="15"/>
      <c r="AP18" s="15"/>
      <c r="AQ18" s="42"/>
      <c r="AR18" s="42"/>
      <c r="AS18" s="45"/>
      <c r="AT18" s="45"/>
      <c r="AU18" s="15"/>
      <c r="AV18" s="15"/>
      <c r="AW18" s="42"/>
      <c r="AX18" s="42"/>
      <c r="AY18" s="45"/>
      <c r="AZ18" s="45"/>
      <c r="BA18" s="15"/>
      <c r="BB18" s="15"/>
      <c r="BC18" s="42"/>
      <c r="BD18" s="42"/>
      <c r="BE18" s="45"/>
      <c r="BF18" s="45"/>
      <c r="BG18" s="15"/>
      <c r="BH18" s="15"/>
      <c r="BI18" s="42"/>
      <c r="BJ18" s="42"/>
      <c r="BK18" s="45"/>
      <c r="BL18" s="45"/>
      <c r="BM18" s="15"/>
      <c r="BN18" s="15"/>
      <c r="BO18" s="42"/>
      <c r="BP18" s="42"/>
      <c r="BQ18" s="45"/>
      <c r="BR18" s="45"/>
      <c r="BS18" s="15"/>
      <c r="BT18" s="15"/>
      <c r="BU18" s="42"/>
      <c r="BV18" s="42"/>
      <c r="BW18" s="45"/>
      <c r="BX18" s="45"/>
      <c r="BY18" s="15"/>
      <c r="BZ18" s="15"/>
      <c r="CA18" s="42"/>
      <c r="CB18" s="42"/>
      <c r="CC18" s="45"/>
      <c r="CD18" s="45"/>
      <c r="CE18" s="15"/>
      <c r="CF18" s="15"/>
      <c r="CG18" s="42"/>
      <c r="CH18" s="42"/>
      <c r="CI18" s="45"/>
      <c r="CJ18" s="45"/>
      <c r="CK18" s="15"/>
      <c r="CL18" s="15"/>
      <c r="CM18" s="42"/>
      <c r="CN18" s="42"/>
      <c r="CO18" s="45"/>
      <c r="CP18" s="45"/>
      <c r="CQ18" s="15"/>
      <c r="CR18" s="15"/>
      <c r="CS18" s="42"/>
      <c r="CT18" s="42"/>
      <c r="CU18" s="45"/>
      <c r="CV18" s="45"/>
      <c r="CW18" s="15"/>
      <c r="CX18" s="15"/>
      <c r="CY18" s="42"/>
      <c r="CZ18" s="42"/>
      <c r="DA18" s="45"/>
      <c r="DB18" s="45"/>
      <c r="DC18" s="15"/>
      <c r="DD18" s="15"/>
      <c r="DE18" s="42"/>
      <c r="DF18" s="42"/>
      <c r="DG18" s="45"/>
      <c r="DH18" s="45"/>
      <c r="DI18" s="15"/>
      <c r="DJ18" s="15"/>
      <c r="DK18" s="42"/>
      <c r="DL18" s="42"/>
      <c r="DM18" s="45"/>
      <c r="DN18" s="45"/>
      <c r="DO18" s="15"/>
      <c r="DP18" s="15"/>
      <c r="DQ18" s="42"/>
      <c r="DR18" s="42"/>
      <c r="DS18" s="45"/>
      <c r="DT18" s="45"/>
      <c r="DU18" s="15"/>
      <c r="DV18" s="15"/>
      <c r="DW18" s="42"/>
      <c r="DX18" s="42"/>
      <c r="DY18" s="45"/>
      <c r="DZ18" s="45"/>
      <c r="EA18" s="15"/>
      <c r="EB18" s="15"/>
      <c r="EC18" s="42"/>
      <c r="ED18" s="42"/>
      <c r="EE18" s="45"/>
      <c r="EF18" s="45"/>
      <c r="EG18" s="15"/>
      <c r="EH18" s="15"/>
      <c r="EI18" s="42"/>
      <c r="EJ18" s="42"/>
      <c r="EK18" s="45"/>
      <c r="EL18" s="45"/>
      <c r="EM18" s="15"/>
      <c r="EN18" s="15"/>
      <c r="EO18" s="42"/>
      <c r="EP18" s="42"/>
      <c r="EQ18" s="45"/>
      <c r="ER18" s="45"/>
      <c r="ES18" s="15"/>
      <c r="ET18" s="15"/>
      <c r="EU18" s="42"/>
      <c r="EV18" s="42"/>
      <c r="EW18" s="45"/>
      <c r="EX18" s="45"/>
      <c r="EY18" s="15"/>
      <c r="EZ18" s="15"/>
      <c r="FA18" s="42"/>
      <c r="FB18" s="42"/>
      <c r="FC18" s="45"/>
      <c r="FD18" s="45"/>
      <c r="FE18" s="15"/>
      <c r="FF18" s="15"/>
      <c r="FG18" s="42"/>
      <c r="FH18" s="42"/>
      <c r="FI18" s="45"/>
      <c r="FJ18" s="45"/>
      <c r="FK18" s="15"/>
      <c r="FL18" s="15"/>
      <c r="FM18" s="42"/>
      <c r="FN18" s="42"/>
      <c r="FO18" s="45"/>
      <c r="FP18" s="45"/>
      <c r="FQ18" s="15"/>
      <c r="FR18" s="15"/>
      <c r="FS18" s="42"/>
      <c r="FT18" s="42"/>
      <c r="FU18" s="45"/>
      <c r="FV18" s="45"/>
      <c r="FW18" s="15"/>
      <c r="FX18" s="15"/>
      <c r="FY18" s="42"/>
      <c r="FZ18" s="42"/>
      <c r="GA18" s="45"/>
      <c r="GB18" s="45"/>
      <c r="GC18" s="15"/>
      <c r="GD18" s="15"/>
      <c r="GE18" s="42"/>
      <c r="GF18" s="42"/>
      <c r="GG18" s="45"/>
      <c r="GH18" s="45"/>
      <c r="GI18" s="15"/>
      <c r="GJ18" s="15"/>
      <c r="GK18" s="42"/>
      <c r="GL18" s="42"/>
      <c r="GM18" s="45"/>
      <c r="GN18" s="45"/>
      <c r="GO18" s="15"/>
      <c r="GP18" s="15"/>
      <c r="GQ18" s="42"/>
      <c r="GR18" s="42"/>
      <c r="GS18" s="45"/>
      <c r="GT18" s="45"/>
      <c r="GU18" s="15"/>
      <c r="GV18" s="15"/>
      <c r="GW18" s="42"/>
      <c r="GX18" s="42"/>
      <c r="GY18" s="45"/>
      <c r="GZ18" s="45"/>
      <c r="HA18" s="15"/>
      <c r="HB18" s="15"/>
      <c r="HC18" s="42"/>
      <c r="HD18" s="42"/>
      <c r="HE18" s="45"/>
      <c r="HF18" s="45"/>
      <c r="HG18" s="15"/>
      <c r="HH18" s="15"/>
      <c r="HI18" s="42"/>
      <c r="HJ18" s="42"/>
      <c r="HK18" s="45"/>
      <c r="HL18" s="45"/>
      <c r="HM18" s="15"/>
      <c r="HN18" s="15"/>
      <c r="HO18" s="42"/>
      <c r="HP18" s="42"/>
      <c r="HQ18" s="45"/>
      <c r="HR18" s="45"/>
      <c r="HS18" s="15"/>
      <c r="HT18" s="15"/>
      <c r="HU18" s="42"/>
      <c r="HV18" s="42"/>
      <c r="HW18" s="45"/>
      <c r="HX18" s="45"/>
      <c r="HY18" s="15"/>
      <c r="HZ18" s="15"/>
      <c r="IA18" s="42"/>
      <c r="IB18" s="42"/>
      <c r="IC18" s="45"/>
      <c r="ID18" s="45"/>
      <c r="IE18" s="15"/>
      <c r="IF18" s="15"/>
      <c r="IG18" s="42"/>
      <c r="IH18" s="42"/>
      <c r="II18" s="45"/>
      <c r="IJ18" s="45"/>
      <c r="IK18" s="15"/>
      <c r="IL18" s="15"/>
      <c r="IM18" s="42"/>
      <c r="IN18" s="42"/>
      <c r="IO18" s="45"/>
      <c r="IP18" s="45"/>
      <c r="IQ18" s="15"/>
      <c r="IR18" s="15"/>
      <c r="IS18" s="42"/>
      <c r="IT18" s="42"/>
      <c r="IU18" s="45"/>
      <c r="IV18" s="45"/>
    </row>
    <row r="19" spans="1:256" ht="12.75">
      <c r="A19" t="str">
        <f>IF(INIT!A19&lt;&gt;"",INIT!A19,"")</f>
        <v>NijkampB                          </v>
      </c>
      <c r="B19" t="str">
        <f>IF(INIT!B19&lt;&gt;"",INIT!B19,"")</f>
        <v>Cor van Zweden</v>
      </c>
      <c r="C19">
        <f>IF(INIT!C19&lt;&gt;"",INIT!C19,"")</f>
        <v>18641</v>
      </c>
      <c r="D19">
        <f>IF(INIT!D19&lt;&gt;"",INIT!D19,"")</f>
      </c>
      <c r="E19" s="15">
        <v>0</v>
      </c>
      <c r="F19" s="15">
        <v>0</v>
      </c>
      <c r="G19" s="42">
        <f t="shared" si="0"/>
        <v>0</v>
      </c>
      <c r="H19" s="42">
        <f t="shared" si="1"/>
        <v>0</v>
      </c>
      <c r="I19" s="45">
        <f t="shared" si="2"/>
        <v>18</v>
      </c>
      <c r="J19" s="45">
        <f t="shared" si="3"/>
        <v>17</v>
      </c>
      <c r="K19" s="15"/>
      <c r="L19" s="15"/>
      <c r="Q19" s="15"/>
      <c r="R19" s="15"/>
      <c r="S19" s="42"/>
      <c r="T19" s="42"/>
      <c r="U19" s="45"/>
      <c r="V19" s="45"/>
      <c r="W19" s="15"/>
      <c r="X19" s="15"/>
      <c r="Y19" s="42"/>
      <c r="Z19" s="42"/>
      <c r="AA19" s="45"/>
      <c r="AB19" s="45"/>
      <c r="AC19" s="15"/>
      <c r="AD19" s="15"/>
      <c r="AE19" s="42"/>
      <c r="AF19" s="42"/>
      <c r="AG19" s="45"/>
      <c r="AH19" s="45"/>
      <c r="AI19" s="15"/>
      <c r="AJ19" s="15"/>
      <c r="AK19" s="42"/>
      <c r="AL19" s="42"/>
      <c r="AM19" s="45"/>
      <c r="AN19" s="45"/>
      <c r="AO19" s="15"/>
      <c r="AP19" s="15"/>
      <c r="AQ19" s="42"/>
      <c r="AR19" s="42"/>
      <c r="AS19" s="45"/>
      <c r="AT19" s="45"/>
      <c r="AU19" s="15"/>
      <c r="AV19" s="15"/>
      <c r="AW19" s="42"/>
      <c r="AX19" s="42"/>
      <c r="AY19" s="45"/>
      <c r="AZ19" s="45"/>
      <c r="BA19" s="15"/>
      <c r="BB19" s="15"/>
      <c r="BC19" s="42"/>
      <c r="BD19" s="42"/>
      <c r="BE19" s="45"/>
      <c r="BF19" s="45"/>
      <c r="BG19" s="15"/>
      <c r="BH19" s="15"/>
      <c r="BI19" s="42"/>
      <c r="BJ19" s="42"/>
      <c r="BK19" s="45"/>
      <c r="BL19" s="45"/>
      <c r="BM19" s="15"/>
      <c r="BN19" s="15"/>
      <c r="BO19" s="42"/>
      <c r="BP19" s="42"/>
      <c r="BQ19" s="45"/>
      <c r="BR19" s="45"/>
      <c r="BS19" s="15"/>
      <c r="BT19" s="15"/>
      <c r="BU19" s="42"/>
      <c r="BV19" s="42"/>
      <c r="BW19" s="45"/>
      <c r="BX19" s="45"/>
      <c r="BY19" s="15"/>
      <c r="BZ19" s="15"/>
      <c r="CA19" s="42"/>
      <c r="CB19" s="42"/>
      <c r="CC19" s="45"/>
      <c r="CD19" s="45"/>
      <c r="CE19" s="15"/>
      <c r="CF19" s="15"/>
      <c r="CG19" s="42"/>
      <c r="CH19" s="42"/>
      <c r="CI19" s="45"/>
      <c r="CJ19" s="45"/>
      <c r="CK19" s="15"/>
      <c r="CL19" s="15"/>
      <c r="CM19" s="42"/>
      <c r="CN19" s="42"/>
      <c r="CO19" s="45"/>
      <c r="CP19" s="45"/>
      <c r="CQ19" s="15"/>
      <c r="CR19" s="15"/>
      <c r="CS19" s="42"/>
      <c r="CT19" s="42"/>
      <c r="CU19" s="45"/>
      <c r="CV19" s="45"/>
      <c r="CW19" s="15"/>
      <c r="CX19" s="15"/>
      <c r="CY19" s="42"/>
      <c r="CZ19" s="42"/>
      <c r="DA19" s="45"/>
      <c r="DB19" s="45"/>
      <c r="DC19" s="15"/>
      <c r="DD19" s="15"/>
      <c r="DE19" s="42"/>
      <c r="DF19" s="42"/>
      <c r="DG19" s="45"/>
      <c r="DH19" s="45"/>
      <c r="DI19" s="15"/>
      <c r="DJ19" s="15"/>
      <c r="DK19" s="42"/>
      <c r="DL19" s="42"/>
      <c r="DM19" s="45"/>
      <c r="DN19" s="45"/>
      <c r="DO19" s="15"/>
      <c r="DP19" s="15"/>
      <c r="DQ19" s="42"/>
      <c r="DR19" s="42"/>
      <c r="DS19" s="45"/>
      <c r="DT19" s="45"/>
      <c r="DU19" s="15"/>
      <c r="DV19" s="15"/>
      <c r="DW19" s="42"/>
      <c r="DX19" s="42"/>
      <c r="DY19" s="45"/>
      <c r="DZ19" s="45"/>
      <c r="EA19" s="15"/>
      <c r="EB19" s="15"/>
      <c r="EC19" s="42"/>
      <c r="ED19" s="42"/>
      <c r="EE19" s="45"/>
      <c r="EF19" s="45"/>
      <c r="EG19" s="15"/>
      <c r="EH19" s="15"/>
      <c r="EI19" s="42"/>
      <c r="EJ19" s="42"/>
      <c r="EK19" s="45"/>
      <c r="EL19" s="45"/>
      <c r="EM19" s="15"/>
      <c r="EN19" s="15"/>
      <c r="EO19" s="42"/>
      <c r="EP19" s="42"/>
      <c r="EQ19" s="45"/>
      <c r="ER19" s="45"/>
      <c r="ES19" s="15"/>
      <c r="ET19" s="15"/>
      <c r="EU19" s="42"/>
      <c r="EV19" s="42"/>
      <c r="EW19" s="45"/>
      <c r="EX19" s="45"/>
      <c r="EY19" s="15"/>
      <c r="EZ19" s="15"/>
      <c r="FA19" s="42"/>
      <c r="FB19" s="42"/>
      <c r="FC19" s="45"/>
      <c r="FD19" s="45"/>
      <c r="FE19" s="15"/>
      <c r="FF19" s="15"/>
      <c r="FG19" s="42"/>
      <c r="FH19" s="42"/>
      <c r="FI19" s="45"/>
      <c r="FJ19" s="45"/>
      <c r="FK19" s="15"/>
      <c r="FL19" s="15"/>
      <c r="FM19" s="42"/>
      <c r="FN19" s="42"/>
      <c r="FO19" s="45"/>
      <c r="FP19" s="45"/>
      <c r="FQ19" s="15"/>
      <c r="FR19" s="15"/>
      <c r="FS19" s="42"/>
      <c r="FT19" s="42"/>
      <c r="FU19" s="45"/>
      <c r="FV19" s="45"/>
      <c r="FW19" s="15"/>
      <c r="FX19" s="15"/>
      <c r="FY19" s="42"/>
      <c r="FZ19" s="42"/>
      <c r="GA19" s="45"/>
      <c r="GB19" s="45"/>
      <c r="GC19" s="15"/>
      <c r="GD19" s="15"/>
      <c r="GE19" s="42"/>
      <c r="GF19" s="42"/>
      <c r="GG19" s="45"/>
      <c r="GH19" s="45"/>
      <c r="GI19" s="15"/>
      <c r="GJ19" s="15"/>
      <c r="GK19" s="42"/>
      <c r="GL19" s="42"/>
      <c r="GM19" s="45"/>
      <c r="GN19" s="45"/>
      <c r="GO19" s="15"/>
      <c r="GP19" s="15"/>
      <c r="GQ19" s="42"/>
      <c r="GR19" s="42"/>
      <c r="GS19" s="45"/>
      <c r="GT19" s="45"/>
      <c r="GU19" s="15"/>
      <c r="GV19" s="15"/>
      <c r="GW19" s="42"/>
      <c r="GX19" s="42"/>
      <c r="GY19" s="45"/>
      <c r="GZ19" s="45"/>
      <c r="HA19" s="15"/>
      <c r="HB19" s="15"/>
      <c r="HC19" s="42"/>
      <c r="HD19" s="42"/>
      <c r="HE19" s="45"/>
      <c r="HF19" s="45"/>
      <c r="HG19" s="15"/>
      <c r="HH19" s="15"/>
      <c r="HI19" s="42"/>
      <c r="HJ19" s="42"/>
      <c r="HK19" s="45"/>
      <c r="HL19" s="45"/>
      <c r="HM19" s="15"/>
      <c r="HN19" s="15"/>
      <c r="HO19" s="42"/>
      <c r="HP19" s="42"/>
      <c r="HQ19" s="45"/>
      <c r="HR19" s="45"/>
      <c r="HS19" s="15"/>
      <c r="HT19" s="15"/>
      <c r="HU19" s="42"/>
      <c r="HV19" s="42"/>
      <c r="HW19" s="45"/>
      <c r="HX19" s="45"/>
      <c r="HY19" s="15"/>
      <c r="HZ19" s="15"/>
      <c r="IA19" s="42"/>
      <c r="IB19" s="42"/>
      <c r="IC19" s="45"/>
      <c r="ID19" s="45"/>
      <c r="IE19" s="15"/>
      <c r="IF19" s="15"/>
      <c r="IG19" s="42"/>
      <c r="IH19" s="42"/>
      <c r="II19" s="45"/>
      <c r="IJ19" s="45"/>
      <c r="IK19" s="15"/>
      <c r="IL19" s="15"/>
      <c r="IM19" s="42"/>
      <c r="IN19" s="42"/>
      <c r="IO19" s="45"/>
      <c r="IP19" s="45"/>
      <c r="IQ19" s="15"/>
      <c r="IR19" s="15"/>
      <c r="IS19" s="42"/>
      <c r="IT19" s="42"/>
      <c r="IU19" s="45"/>
      <c r="IV19" s="45"/>
    </row>
    <row r="20" spans="1:256" ht="12.75">
      <c r="A20" t="str">
        <f>IF(INIT!A20&lt;&gt;"",INIT!A20,"")</f>
        <v>BogeyFC</v>
      </c>
      <c r="B20" t="str">
        <f>IF(INIT!B20&lt;&gt;"",INIT!B20,"")</f>
        <v>Antoon Kramer</v>
      </c>
      <c r="C20">
        <f>IF(INIT!C20&lt;&gt;"",INIT!C20,"")</f>
        <v>4748</v>
      </c>
      <c r="D20">
        <f>IF(INIT!D20&lt;&gt;"",INIT!D20,"")</f>
      </c>
      <c r="E20" s="15">
        <v>19.6</v>
      </c>
      <c r="F20" s="15">
        <v>5</v>
      </c>
      <c r="G20" s="42">
        <f t="shared" si="0"/>
        <v>19.6</v>
      </c>
      <c r="H20" s="42">
        <f t="shared" si="1"/>
        <v>5</v>
      </c>
      <c r="I20" s="45">
        <f t="shared" si="2"/>
        <v>13</v>
      </c>
      <c r="J20" s="45">
        <f t="shared" si="3"/>
        <v>12</v>
      </c>
      <c r="K20" s="15"/>
      <c r="L20" s="15"/>
      <c r="Q20" s="15"/>
      <c r="R20" s="15"/>
      <c r="S20" s="42"/>
      <c r="T20" s="42"/>
      <c r="U20" s="45"/>
      <c r="V20" s="45"/>
      <c r="W20" s="15"/>
      <c r="X20" s="15"/>
      <c r="Y20" s="42"/>
      <c r="Z20" s="42"/>
      <c r="AA20" s="45"/>
      <c r="AB20" s="45"/>
      <c r="AC20" s="15"/>
      <c r="AD20" s="15"/>
      <c r="AE20" s="42"/>
      <c r="AF20" s="42"/>
      <c r="AG20" s="45"/>
      <c r="AH20" s="45"/>
      <c r="AI20" s="15"/>
      <c r="AJ20" s="15"/>
      <c r="AK20" s="42"/>
      <c r="AL20" s="42"/>
      <c r="AM20" s="45"/>
      <c r="AN20" s="45"/>
      <c r="AO20" s="15"/>
      <c r="AP20" s="15"/>
      <c r="AQ20" s="42"/>
      <c r="AR20" s="42"/>
      <c r="AS20" s="45"/>
      <c r="AT20" s="45"/>
      <c r="AU20" s="15"/>
      <c r="AV20" s="15"/>
      <c r="AW20" s="42"/>
      <c r="AX20" s="42"/>
      <c r="AY20" s="45"/>
      <c r="AZ20" s="45"/>
      <c r="BA20" s="15"/>
      <c r="BB20" s="15"/>
      <c r="BC20" s="42"/>
      <c r="BD20" s="42"/>
      <c r="BE20" s="45"/>
      <c r="BF20" s="45"/>
      <c r="BG20" s="15"/>
      <c r="BH20" s="15"/>
      <c r="BI20" s="42"/>
      <c r="BJ20" s="42"/>
      <c r="BK20" s="45"/>
      <c r="BL20" s="45"/>
      <c r="BM20" s="15"/>
      <c r="BN20" s="15"/>
      <c r="BO20" s="42"/>
      <c r="BP20" s="42"/>
      <c r="BQ20" s="45"/>
      <c r="BR20" s="45"/>
      <c r="BS20" s="15"/>
      <c r="BT20" s="15"/>
      <c r="BU20" s="42"/>
      <c r="BV20" s="42"/>
      <c r="BW20" s="45"/>
      <c r="BX20" s="45"/>
      <c r="BY20" s="15"/>
      <c r="BZ20" s="15"/>
      <c r="CA20" s="42"/>
      <c r="CB20" s="42"/>
      <c r="CC20" s="45"/>
      <c r="CD20" s="45"/>
      <c r="CE20" s="15"/>
      <c r="CF20" s="15"/>
      <c r="CG20" s="42"/>
      <c r="CH20" s="42"/>
      <c r="CI20" s="45"/>
      <c r="CJ20" s="45"/>
      <c r="CK20" s="15"/>
      <c r="CL20" s="15"/>
      <c r="CM20" s="42"/>
      <c r="CN20" s="42"/>
      <c r="CO20" s="45"/>
      <c r="CP20" s="45"/>
      <c r="CQ20" s="15"/>
      <c r="CR20" s="15"/>
      <c r="CS20" s="42"/>
      <c r="CT20" s="42"/>
      <c r="CU20" s="45"/>
      <c r="CV20" s="45"/>
      <c r="CW20" s="15"/>
      <c r="CX20" s="15"/>
      <c r="CY20" s="42"/>
      <c r="CZ20" s="42"/>
      <c r="DA20" s="45"/>
      <c r="DB20" s="45"/>
      <c r="DC20" s="15"/>
      <c r="DD20" s="15"/>
      <c r="DE20" s="42"/>
      <c r="DF20" s="42"/>
      <c r="DG20" s="45"/>
      <c r="DH20" s="45"/>
      <c r="DI20" s="15"/>
      <c r="DJ20" s="15"/>
      <c r="DK20" s="42"/>
      <c r="DL20" s="42"/>
      <c r="DM20" s="45"/>
      <c r="DN20" s="45"/>
      <c r="DO20" s="15"/>
      <c r="DP20" s="15"/>
      <c r="DQ20" s="42"/>
      <c r="DR20" s="42"/>
      <c r="DS20" s="45"/>
      <c r="DT20" s="45"/>
      <c r="DU20" s="15"/>
      <c r="DV20" s="15"/>
      <c r="DW20" s="42"/>
      <c r="DX20" s="42"/>
      <c r="DY20" s="45"/>
      <c r="DZ20" s="45"/>
      <c r="EA20" s="15"/>
      <c r="EB20" s="15"/>
      <c r="EC20" s="42"/>
      <c r="ED20" s="42"/>
      <c r="EE20" s="45"/>
      <c r="EF20" s="45"/>
      <c r="EG20" s="15"/>
      <c r="EH20" s="15"/>
      <c r="EI20" s="42"/>
      <c r="EJ20" s="42"/>
      <c r="EK20" s="45"/>
      <c r="EL20" s="45"/>
      <c r="EM20" s="15"/>
      <c r="EN20" s="15"/>
      <c r="EO20" s="42"/>
      <c r="EP20" s="42"/>
      <c r="EQ20" s="45"/>
      <c r="ER20" s="45"/>
      <c r="ES20" s="15"/>
      <c r="ET20" s="15"/>
      <c r="EU20" s="42"/>
      <c r="EV20" s="42"/>
      <c r="EW20" s="45"/>
      <c r="EX20" s="45"/>
      <c r="EY20" s="15"/>
      <c r="EZ20" s="15"/>
      <c r="FA20" s="42"/>
      <c r="FB20" s="42"/>
      <c r="FC20" s="45"/>
      <c r="FD20" s="45"/>
      <c r="FE20" s="15"/>
      <c r="FF20" s="15"/>
      <c r="FG20" s="42"/>
      <c r="FH20" s="42"/>
      <c r="FI20" s="45"/>
      <c r="FJ20" s="45"/>
      <c r="FK20" s="15"/>
      <c r="FL20" s="15"/>
      <c r="FM20" s="42"/>
      <c r="FN20" s="42"/>
      <c r="FO20" s="45"/>
      <c r="FP20" s="45"/>
      <c r="FQ20" s="15"/>
      <c r="FR20" s="15"/>
      <c r="FS20" s="42"/>
      <c r="FT20" s="42"/>
      <c r="FU20" s="45"/>
      <c r="FV20" s="45"/>
      <c r="FW20" s="15"/>
      <c r="FX20" s="15"/>
      <c r="FY20" s="42"/>
      <c r="FZ20" s="42"/>
      <c r="GA20" s="45"/>
      <c r="GB20" s="45"/>
      <c r="GC20" s="15"/>
      <c r="GD20" s="15"/>
      <c r="GE20" s="42"/>
      <c r="GF20" s="42"/>
      <c r="GG20" s="45"/>
      <c r="GH20" s="45"/>
      <c r="GI20" s="15"/>
      <c r="GJ20" s="15"/>
      <c r="GK20" s="42"/>
      <c r="GL20" s="42"/>
      <c r="GM20" s="45"/>
      <c r="GN20" s="45"/>
      <c r="GO20" s="15"/>
      <c r="GP20" s="15"/>
      <c r="GQ20" s="42"/>
      <c r="GR20" s="42"/>
      <c r="GS20" s="45"/>
      <c r="GT20" s="45"/>
      <c r="GU20" s="15"/>
      <c r="GV20" s="15"/>
      <c r="GW20" s="42"/>
      <c r="GX20" s="42"/>
      <c r="GY20" s="45"/>
      <c r="GZ20" s="45"/>
      <c r="HA20" s="15"/>
      <c r="HB20" s="15"/>
      <c r="HC20" s="42"/>
      <c r="HD20" s="42"/>
      <c r="HE20" s="45"/>
      <c r="HF20" s="45"/>
      <c r="HG20" s="15"/>
      <c r="HH20" s="15"/>
      <c r="HI20" s="42"/>
      <c r="HJ20" s="42"/>
      <c r="HK20" s="45"/>
      <c r="HL20" s="45"/>
      <c r="HM20" s="15"/>
      <c r="HN20" s="15"/>
      <c r="HO20" s="42"/>
      <c r="HP20" s="42"/>
      <c r="HQ20" s="45"/>
      <c r="HR20" s="45"/>
      <c r="HS20" s="15"/>
      <c r="HT20" s="15"/>
      <c r="HU20" s="42"/>
      <c r="HV20" s="42"/>
      <c r="HW20" s="45"/>
      <c r="HX20" s="45"/>
      <c r="HY20" s="15"/>
      <c r="HZ20" s="15"/>
      <c r="IA20" s="42"/>
      <c r="IB20" s="42"/>
      <c r="IC20" s="45"/>
      <c r="ID20" s="45"/>
      <c r="IE20" s="15"/>
      <c r="IF20" s="15"/>
      <c r="IG20" s="42"/>
      <c r="IH20" s="42"/>
      <c r="II20" s="45"/>
      <c r="IJ20" s="45"/>
      <c r="IK20" s="15"/>
      <c r="IL20" s="15"/>
      <c r="IM20" s="42"/>
      <c r="IN20" s="42"/>
      <c r="IO20" s="45"/>
      <c r="IP20" s="45"/>
      <c r="IQ20" s="15"/>
      <c r="IR20" s="15"/>
      <c r="IS20" s="42"/>
      <c r="IT20" s="42"/>
      <c r="IU20" s="45"/>
      <c r="IV20" s="45"/>
    </row>
    <row r="21" spans="1:256" ht="12.75">
      <c r="A21" t="str">
        <f>IF(INIT!A21&lt;&gt;"",INIT!A21,"")</f>
        <v>RWobbie                           </v>
      </c>
      <c r="B21" t="str">
        <f>IF(INIT!B21&lt;&gt;"",INIT!B21,"")</f>
        <v>Ruud Kastelen</v>
      </c>
      <c r="C21">
        <f>IF(INIT!C21&lt;&gt;"",INIT!C21,"")</f>
        <v>4315</v>
      </c>
      <c r="D21">
        <f>IF(INIT!D21&lt;&gt;"",INIT!D21,"")</f>
      </c>
      <c r="E21" s="15">
        <v>18.8</v>
      </c>
      <c r="F21" s="15">
        <v>4</v>
      </c>
      <c r="G21" s="42">
        <f t="shared" si="0"/>
        <v>18.8</v>
      </c>
      <c r="H21" s="42">
        <f t="shared" si="1"/>
        <v>4</v>
      </c>
      <c r="I21" s="45">
        <f t="shared" si="2"/>
        <v>14</v>
      </c>
      <c r="J21" s="45">
        <f t="shared" si="3"/>
        <v>13</v>
      </c>
      <c r="K21" s="15"/>
      <c r="L21" s="15"/>
      <c r="Q21" s="15"/>
      <c r="R21" s="15"/>
      <c r="S21" s="42"/>
      <c r="T21" s="42"/>
      <c r="U21" s="45"/>
      <c r="V21" s="45"/>
      <c r="W21" s="15"/>
      <c r="X21" s="15"/>
      <c r="Y21" s="42"/>
      <c r="Z21" s="42"/>
      <c r="AA21" s="45"/>
      <c r="AB21" s="45"/>
      <c r="AC21" s="15"/>
      <c r="AD21" s="15"/>
      <c r="AE21" s="42"/>
      <c r="AF21" s="42"/>
      <c r="AG21" s="45"/>
      <c r="AH21" s="45"/>
      <c r="AI21" s="15"/>
      <c r="AJ21" s="15"/>
      <c r="AK21" s="42"/>
      <c r="AL21" s="42"/>
      <c r="AM21" s="45"/>
      <c r="AN21" s="45"/>
      <c r="AO21" s="15"/>
      <c r="AP21" s="15"/>
      <c r="AQ21" s="42"/>
      <c r="AR21" s="42"/>
      <c r="AS21" s="45"/>
      <c r="AT21" s="45"/>
      <c r="AU21" s="15"/>
      <c r="AV21" s="15"/>
      <c r="AW21" s="42"/>
      <c r="AX21" s="42"/>
      <c r="AY21" s="45"/>
      <c r="AZ21" s="45"/>
      <c r="BA21" s="15"/>
      <c r="BB21" s="15"/>
      <c r="BC21" s="42"/>
      <c r="BD21" s="42"/>
      <c r="BE21" s="45"/>
      <c r="BF21" s="45"/>
      <c r="BG21" s="15"/>
      <c r="BH21" s="15"/>
      <c r="BI21" s="42"/>
      <c r="BJ21" s="42"/>
      <c r="BK21" s="45"/>
      <c r="BL21" s="45"/>
      <c r="BM21" s="15"/>
      <c r="BN21" s="15"/>
      <c r="BO21" s="42"/>
      <c r="BP21" s="42"/>
      <c r="BQ21" s="45"/>
      <c r="BR21" s="45"/>
      <c r="BS21" s="15"/>
      <c r="BT21" s="15"/>
      <c r="BU21" s="42"/>
      <c r="BV21" s="42"/>
      <c r="BW21" s="45"/>
      <c r="BX21" s="45"/>
      <c r="BY21" s="15"/>
      <c r="BZ21" s="15"/>
      <c r="CA21" s="42"/>
      <c r="CB21" s="42"/>
      <c r="CC21" s="45"/>
      <c r="CD21" s="45"/>
      <c r="CE21" s="15"/>
      <c r="CF21" s="15"/>
      <c r="CG21" s="42"/>
      <c r="CH21" s="42"/>
      <c r="CI21" s="45"/>
      <c r="CJ21" s="45"/>
      <c r="CK21" s="15"/>
      <c r="CL21" s="15"/>
      <c r="CM21" s="42"/>
      <c r="CN21" s="42"/>
      <c r="CO21" s="45"/>
      <c r="CP21" s="45"/>
      <c r="CQ21" s="15"/>
      <c r="CR21" s="15"/>
      <c r="CS21" s="42"/>
      <c r="CT21" s="42"/>
      <c r="CU21" s="45"/>
      <c r="CV21" s="45"/>
      <c r="CW21" s="15"/>
      <c r="CX21" s="15"/>
      <c r="CY21" s="42"/>
      <c r="CZ21" s="42"/>
      <c r="DA21" s="45"/>
      <c r="DB21" s="45"/>
      <c r="DC21" s="15"/>
      <c r="DD21" s="15"/>
      <c r="DE21" s="42"/>
      <c r="DF21" s="42"/>
      <c r="DG21" s="45"/>
      <c r="DH21" s="45"/>
      <c r="DI21" s="15"/>
      <c r="DJ21" s="15"/>
      <c r="DK21" s="42"/>
      <c r="DL21" s="42"/>
      <c r="DM21" s="45"/>
      <c r="DN21" s="45"/>
      <c r="DO21" s="15"/>
      <c r="DP21" s="15"/>
      <c r="DQ21" s="42"/>
      <c r="DR21" s="42"/>
      <c r="DS21" s="45"/>
      <c r="DT21" s="45"/>
      <c r="DU21" s="15"/>
      <c r="DV21" s="15"/>
      <c r="DW21" s="42"/>
      <c r="DX21" s="42"/>
      <c r="DY21" s="45"/>
      <c r="DZ21" s="45"/>
      <c r="EA21" s="15"/>
      <c r="EB21" s="15"/>
      <c r="EC21" s="42"/>
      <c r="ED21" s="42"/>
      <c r="EE21" s="45"/>
      <c r="EF21" s="45"/>
      <c r="EG21" s="15"/>
      <c r="EH21" s="15"/>
      <c r="EI21" s="42"/>
      <c r="EJ21" s="42"/>
      <c r="EK21" s="45"/>
      <c r="EL21" s="45"/>
      <c r="EM21" s="15"/>
      <c r="EN21" s="15"/>
      <c r="EO21" s="42"/>
      <c r="EP21" s="42"/>
      <c r="EQ21" s="45"/>
      <c r="ER21" s="45"/>
      <c r="ES21" s="15"/>
      <c r="ET21" s="15"/>
      <c r="EU21" s="42"/>
      <c r="EV21" s="42"/>
      <c r="EW21" s="45"/>
      <c r="EX21" s="45"/>
      <c r="EY21" s="15"/>
      <c r="EZ21" s="15"/>
      <c r="FA21" s="42"/>
      <c r="FB21" s="42"/>
      <c r="FC21" s="45"/>
      <c r="FD21" s="45"/>
      <c r="FE21" s="15"/>
      <c r="FF21" s="15"/>
      <c r="FG21" s="42"/>
      <c r="FH21" s="42"/>
      <c r="FI21" s="45"/>
      <c r="FJ21" s="45"/>
      <c r="FK21" s="15"/>
      <c r="FL21" s="15"/>
      <c r="FM21" s="42"/>
      <c r="FN21" s="42"/>
      <c r="FO21" s="45"/>
      <c r="FP21" s="45"/>
      <c r="FQ21" s="15"/>
      <c r="FR21" s="15"/>
      <c r="FS21" s="42"/>
      <c r="FT21" s="42"/>
      <c r="FU21" s="45"/>
      <c r="FV21" s="45"/>
      <c r="FW21" s="15"/>
      <c r="FX21" s="15"/>
      <c r="FY21" s="42"/>
      <c r="FZ21" s="42"/>
      <c r="GA21" s="45"/>
      <c r="GB21" s="45"/>
      <c r="GC21" s="15"/>
      <c r="GD21" s="15"/>
      <c r="GE21" s="42"/>
      <c r="GF21" s="42"/>
      <c r="GG21" s="45"/>
      <c r="GH21" s="45"/>
      <c r="GI21" s="15"/>
      <c r="GJ21" s="15"/>
      <c r="GK21" s="42"/>
      <c r="GL21" s="42"/>
      <c r="GM21" s="45"/>
      <c r="GN21" s="45"/>
      <c r="GO21" s="15"/>
      <c r="GP21" s="15"/>
      <c r="GQ21" s="42"/>
      <c r="GR21" s="42"/>
      <c r="GS21" s="45"/>
      <c r="GT21" s="45"/>
      <c r="GU21" s="15"/>
      <c r="GV21" s="15"/>
      <c r="GW21" s="42"/>
      <c r="GX21" s="42"/>
      <c r="GY21" s="45"/>
      <c r="GZ21" s="45"/>
      <c r="HA21" s="15"/>
      <c r="HB21" s="15"/>
      <c r="HC21" s="42"/>
      <c r="HD21" s="42"/>
      <c r="HE21" s="45"/>
      <c r="HF21" s="45"/>
      <c r="HG21" s="15"/>
      <c r="HH21" s="15"/>
      <c r="HI21" s="42"/>
      <c r="HJ21" s="42"/>
      <c r="HK21" s="45"/>
      <c r="HL21" s="45"/>
      <c r="HM21" s="15"/>
      <c r="HN21" s="15"/>
      <c r="HO21" s="42"/>
      <c r="HP21" s="42"/>
      <c r="HQ21" s="45"/>
      <c r="HR21" s="45"/>
      <c r="HS21" s="15"/>
      <c r="HT21" s="15"/>
      <c r="HU21" s="42"/>
      <c r="HV21" s="42"/>
      <c r="HW21" s="45"/>
      <c r="HX21" s="45"/>
      <c r="HY21" s="15"/>
      <c r="HZ21" s="15"/>
      <c r="IA21" s="42"/>
      <c r="IB21" s="42"/>
      <c r="IC21" s="45"/>
      <c r="ID21" s="45"/>
      <c r="IE21" s="15"/>
      <c r="IF21" s="15"/>
      <c r="IG21" s="42"/>
      <c r="IH21" s="42"/>
      <c r="II21" s="45"/>
      <c r="IJ21" s="45"/>
      <c r="IK21" s="15"/>
      <c r="IL21" s="15"/>
      <c r="IM21" s="42"/>
      <c r="IN21" s="42"/>
      <c r="IO21" s="45"/>
      <c r="IP21" s="45"/>
      <c r="IQ21" s="15"/>
      <c r="IR21" s="15"/>
      <c r="IS21" s="42"/>
      <c r="IT21" s="42"/>
      <c r="IU21" s="45"/>
      <c r="IV21" s="45"/>
    </row>
    <row r="22" spans="1:10" ht="12.75">
      <c r="A22" t="str">
        <f>IF(INIT!A22&lt;&gt;"",INIT!A22,"")</f>
        <v>FerryMaster</v>
      </c>
      <c r="B22" t="str">
        <f>IF(INIT!B22&lt;&gt;"",INIT!B22,"")</f>
        <v>Ferdinand den Bleeker</v>
      </c>
      <c r="C22">
        <f>IF(INIT!C22&lt;&gt;"",INIT!C22,"")</f>
        <v>42636</v>
      </c>
      <c r="D22">
        <f>IF(INIT!D22&lt;&gt;"",INIT!D22,"")</f>
      </c>
      <c r="E22" s="7">
        <v>18.7</v>
      </c>
      <c r="F22" s="7">
        <v>12.8</v>
      </c>
      <c r="G22" s="42">
        <f t="shared" si="0"/>
        <v>18.7</v>
      </c>
      <c r="H22" s="42">
        <f t="shared" si="1"/>
        <v>12.8</v>
      </c>
      <c r="I22" s="45">
        <f t="shared" si="2"/>
        <v>15</v>
      </c>
      <c r="J22" s="45">
        <f t="shared" si="3"/>
        <v>3</v>
      </c>
    </row>
    <row r="23" spans="1:256" s="18" customFormat="1" ht="12.75">
      <c r="A23" t="str">
        <f>IF(INIT!A23&lt;&gt;"",INIT!A23,"")</f>
        <v>En de winnaar is</v>
      </c>
      <c r="B23" t="str">
        <f>IF(INIT!B23&lt;&gt;"",INIT!B23,"")</f>
        <v>Eduard de Kok</v>
      </c>
      <c r="C23">
        <f>IF(INIT!C23&lt;&gt;"",INIT!C23,"")</f>
        <v>54534</v>
      </c>
      <c r="D23">
        <f>IF(INIT!D23&lt;&gt;"",INIT!D23,"")</f>
      </c>
      <c r="E23" s="7">
        <v>17.5</v>
      </c>
      <c r="F23" s="7">
        <v>10.5</v>
      </c>
      <c r="G23" s="42">
        <f t="shared" si="0"/>
        <v>17.5</v>
      </c>
      <c r="H23" s="42">
        <f t="shared" si="1"/>
        <v>10.5</v>
      </c>
      <c r="I23" s="45">
        <f t="shared" si="2"/>
        <v>16</v>
      </c>
      <c r="J23" s="45">
        <f t="shared" si="3"/>
        <v>7</v>
      </c>
      <c r="K23" s="7"/>
      <c r="L23" s="7"/>
      <c r="M23" s="42"/>
      <c r="N23" s="42"/>
      <c r="O23" s="45"/>
      <c r="P23" s="45"/>
      <c r="Q23" s="7"/>
      <c r="R23" s="7"/>
      <c r="S23" s="13"/>
      <c r="T23" s="13"/>
      <c r="U23" s="13"/>
      <c r="V23" s="13"/>
      <c r="W23" s="7"/>
      <c r="X23" s="7"/>
      <c r="Y23" s="13"/>
      <c r="Z23" s="13"/>
      <c r="AA23" s="13"/>
      <c r="AB23" s="13"/>
      <c r="AC23" s="7"/>
      <c r="AD23" s="7"/>
      <c r="AE23" s="13"/>
      <c r="AF23" s="13"/>
      <c r="AG23" s="13"/>
      <c r="AH23" s="13"/>
      <c r="AI23" s="7"/>
      <c r="AJ23" s="7"/>
      <c r="AK23" s="13"/>
      <c r="AL23" s="13"/>
      <c r="AM23" s="13"/>
      <c r="AN23" s="13"/>
      <c r="AO23" s="7"/>
      <c r="AP23" s="7"/>
      <c r="AQ23" s="13"/>
      <c r="AR23" s="13"/>
      <c r="AS23" s="13"/>
      <c r="AT23" s="13"/>
      <c r="AU23" s="7"/>
      <c r="AV23" s="7"/>
      <c r="AW23" s="13"/>
      <c r="AX23" s="13"/>
      <c r="AY23" s="13"/>
      <c r="AZ23" s="13"/>
      <c r="BA23" s="7"/>
      <c r="BB23" s="7"/>
      <c r="BC23" s="13"/>
      <c r="BD23" s="13"/>
      <c r="BE23" s="13"/>
      <c r="BF23" s="13"/>
      <c r="BG23" s="7"/>
      <c r="BH23" s="7"/>
      <c r="BI23" s="13"/>
      <c r="BJ23" s="13"/>
      <c r="BK23" s="13"/>
      <c r="BL23" s="13"/>
      <c r="BM23" s="7"/>
      <c r="BN23" s="7"/>
      <c r="BO23" s="13"/>
      <c r="BP23" s="13"/>
      <c r="BQ23" s="13"/>
      <c r="BR23" s="13"/>
      <c r="BS23" s="7"/>
      <c r="BT23" s="7"/>
      <c r="BU23" s="13"/>
      <c r="BV23" s="13"/>
      <c r="BW23" s="13"/>
      <c r="BX23" s="13"/>
      <c r="BY23" s="7"/>
      <c r="BZ23" s="7"/>
      <c r="CA23" s="13"/>
      <c r="CB23" s="13"/>
      <c r="CC23" s="13"/>
      <c r="CD23" s="13"/>
      <c r="CE23" s="7"/>
      <c r="CF23" s="7"/>
      <c r="CG23" s="13"/>
      <c r="CH23" s="13"/>
      <c r="CI23" s="13"/>
      <c r="CJ23" s="13"/>
      <c r="CK23" s="7"/>
      <c r="CL23" s="7"/>
      <c r="CM23" s="13"/>
      <c r="CN23" s="13"/>
      <c r="CO23" s="13"/>
      <c r="CP23" s="13"/>
      <c r="CQ23" s="7"/>
      <c r="CR23" s="7"/>
      <c r="CS23" s="13"/>
      <c r="CT23" s="13"/>
      <c r="CU23" s="13"/>
      <c r="CV23" s="13"/>
      <c r="CW23" s="7"/>
      <c r="CX23" s="7"/>
      <c r="CY23" s="13"/>
      <c r="CZ23" s="13"/>
      <c r="DA23" s="13"/>
      <c r="DB23" s="13"/>
      <c r="DC23" s="7"/>
      <c r="DD23" s="7"/>
      <c r="DE23" s="13"/>
      <c r="DF23" s="13"/>
      <c r="DG23" s="13"/>
      <c r="DH23" s="13"/>
      <c r="DI23" s="7"/>
      <c r="DJ23" s="7"/>
      <c r="DK23" s="13"/>
      <c r="DL23" s="13"/>
      <c r="DM23" s="13"/>
      <c r="DN23" s="13"/>
      <c r="DO23" s="7"/>
      <c r="DP23" s="7"/>
      <c r="DQ23" s="13"/>
      <c r="DR23" s="13"/>
      <c r="DS23" s="13"/>
      <c r="DT23" s="13"/>
      <c r="DU23" s="7"/>
      <c r="DV23" s="7"/>
      <c r="DW23" s="13"/>
      <c r="DX23" s="13"/>
      <c r="DY23" s="13"/>
      <c r="DZ23" s="13"/>
      <c r="EA23" s="7"/>
      <c r="EB23" s="7"/>
      <c r="EC23" s="13"/>
      <c r="ED23" s="13"/>
      <c r="EE23" s="13"/>
      <c r="EF23" s="13"/>
      <c r="EG23" s="7"/>
      <c r="EH23" s="7"/>
      <c r="EI23" s="13"/>
      <c r="EJ23" s="13"/>
      <c r="EK23" s="13"/>
      <c r="EL23" s="13"/>
      <c r="EM23" s="7"/>
      <c r="EN23" s="7"/>
      <c r="EO23" s="13"/>
      <c r="EP23" s="13"/>
      <c r="EQ23" s="13"/>
      <c r="ER23" s="13"/>
      <c r="ES23" s="7"/>
      <c r="ET23" s="7"/>
      <c r="EU23" s="13"/>
      <c r="EV23" s="13"/>
      <c r="EW23" s="13"/>
      <c r="EX23" s="13"/>
      <c r="EY23" s="7"/>
      <c r="EZ23" s="7"/>
      <c r="FA23" s="13"/>
      <c r="FB23" s="13"/>
      <c r="FC23" s="13"/>
      <c r="FD23" s="13"/>
      <c r="FE23" s="7"/>
      <c r="FF23" s="7"/>
      <c r="FG23" s="13"/>
      <c r="FH23" s="13"/>
      <c r="FI23" s="13"/>
      <c r="FJ23" s="13"/>
      <c r="FK23" s="7"/>
      <c r="FL23" s="7"/>
      <c r="FM23" s="13"/>
      <c r="FN23" s="13"/>
      <c r="FO23" s="13"/>
      <c r="FP23" s="13"/>
      <c r="FQ23" s="7"/>
      <c r="FR23" s="7"/>
      <c r="FS23" s="13"/>
      <c r="FT23" s="13"/>
      <c r="FU23" s="13"/>
      <c r="FV23" s="13"/>
      <c r="FW23" s="7"/>
      <c r="FX23" s="7"/>
      <c r="FY23" s="13"/>
      <c r="FZ23" s="13"/>
      <c r="GA23" s="13"/>
      <c r="GB23" s="13"/>
      <c r="GC23" s="7"/>
      <c r="GD23" s="7"/>
      <c r="GE23" s="13"/>
      <c r="GF23" s="13"/>
      <c r="GG23" s="13"/>
      <c r="GH23" s="13"/>
      <c r="GI23" s="7"/>
      <c r="GJ23" s="7"/>
      <c r="GK23" s="13"/>
      <c r="GL23" s="13"/>
      <c r="GM23" s="13"/>
      <c r="GN23" s="13"/>
      <c r="GO23" s="7"/>
      <c r="GP23" s="7"/>
      <c r="GQ23" s="13"/>
      <c r="GR23" s="13"/>
      <c r="GS23" s="13"/>
      <c r="GT23" s="13"/>
      <c r="GU23" s="7"/>
      <c r="GV23" s="7"/>
      <c r="GW23" s="13"/>
      <c r="GX23" s="13"/>
      <c r="GY23" s="13"/>
      <c r="GZ23" s="13"/>
      <c r="HA23" s="7"/>
      <c r="HB23" s="7"/>
      <c r="HC23" s="13"/>
      <c r="HD23" s="13"/>
      <c r="HE23" s="13"/>
      <c r="HF23" s="13"/>
      <c r="HG23" s="7"/>
      <c r="HH23" s="7"/>
      <c r="HI23" s="13"/>
      <c r="HJ23" s="13"/>
      <c r="HK23" s="13"/>
      <c r="HL23" s="13"/>
      <c r="HM23" s="7"/>
      <c r="HN23" s="7"/>
      <c r="HO23" s="13"/>
      <c r="HP23" s="13"/>
      <c r="HQ23" s="13"/>
      <c r="HR23" s="13"/>
      <c r="HS23" s="7"/>
      <c r="HT23" s="7"/>
      <c r="HU23" s="13"/>
      <c r="HV23" s="13"/>
      <c r="HW23" s="13"/>
      <c r="HX23" s="13"/>
      <c r="HY23" s="7"/>
      <c r="HZ23" s="7"/>
      <c r="IA23" s="13"/>
      <c r="IB23" s="13"/>
      <c r="IC23" s="13"/>
      <c r="ID23" s="13"/>
      <c r="IE23" s="7"/>
      <c r="IF23" s="7"/>
      <c r="IG23" s="13"/>
      <c r="IH23" s="13"/>
      <c r="II23" s="13"/>
      <c r="IJ23" s="13"/>
      <c r="IK23" s="7"/>
      <c r="IL23" s="7"/>
      <c r="IM23" s="13"/>
      <c r="IN23" s="13"/>
      <c r="IO23" s="13"/>
      <c r="IP23" s="13"/>
      <c r="IQ23" s="7"/>
      <c r="IR23" s="7"/>
      <c r="IS23" s="13"/>
      <c r="IT23" s="13"/>
      <c r="IU23" s="13"/>
      <c r="IV23" s="13"/>
    </row>
    <row r="24" spans="1:10" ht="12.75">
      <c r="A24" t="str">
        <f>IF(INIT!A24&lt;&gt;"",INIT!A24,"")</f>
        <v>FC LangsDeLijn</v>
      </c>
      <c r="B24" t="str">
        <f>IF(INIT!B24&lt;&gt;"",INIT!B24,"")</f>
        <v>Sjef van Oekelen</v>
      </c>
      <c r="C24">
        <f>IF(INIT!C24&lt;&gt;"",INIT!C24,"")</f>
        <v>21940</v>
      </c>
      <c r="D24">
        <f>IF(INIT!D24&lt;&gt;"",INIT!D24,"")</f>
      </c>
      <c r="E24" s="7">
        <v>26.7</v>
      </c>
      <c r="F24" s="7">
        <v>6.8</v>
      </c>
      <c r="G24" s="42">
        <f t="shared" si="0"/>
        <v>26.7</v>
      </c>
      <c r="H24" s="42">
        <f t="shared" si="1"/>
        <v>6.8</v>
      </c>
      <c r="I24" s="45">
        <f t="shared" si="2"/>
        <v>4</v>
      </c>
      <c r="J24" s="45">
        <f t="shared" si="3"/>
        <v>11</v>
      </c>
    </row>
    <row r="25" spans="1:10" ht="12.75">
      <c r="A25" t="str">
        <f>IF(INIT!A25&lt;&gt;"",INIT!A25,"")</f>
        <v>Jong Belegen</v>
      </c>
      <c r="B25" t="str">
        <f>IF(INIT!B25&lt;&gt;"",INIT!B25,"")</f>
        <v>Bram Keizer</v>
      </c>
      <c r="C25">
        <f>IF(INIT!C25&lt;&gt;"",INIT!C25,"")</f>
        <v>22187</v>
      </c>
      <c r="D25">
        <f>IF(INIT!D25&lt;&gt;"",INIT!D25,"")</f>
      </c>
      <c r="E25" s="7">
        <v>25.4</v>
      </c>
      <c r="F25" s="7">
        <v>7.6000000000000005</v>
      </c>
      <c r="G25" s="42">
        <f t="shared" si="0"/>
        <v>25.4</v>
      </c>
      <c r="H25" s="42">
        <f t="shared" si="1"/>
        <v>7.6000000000000005</v>
      </c>
      <c r="I25" s="45">
        <f t="shared" si="2"/>
        <v>5</v>
      </c>
      <c r="J25" s="45">
        <f t="shared" si="3"/>
        <v>8</v>
      </c>
    </row>
    <row r="26" spans="1:16" ht="12.75">
      <c r="A26">
        <f>IF(INIT!A26&lt;&gt;"",INIT!A26,"")</f>
      </c>
      <c r="B26">
        <f>IF(INIT!B26&lt;&gt;"",INIT!B26,"")</f>
      </c>
      <c r="C26">
        <f>IF(INIT!C26&lt;&gt;"",INIT!C26,"")</f>
      </c>
      <c r="D26">
        <f>IF(INIT!D26&lt;&gt;"",INIT!D26,"")</f>
      </c>
      <c r="E26" s="15"/>
      <c r="F26" s="15"/>
      <c r="G26" s="42">
        <f t="shared" si="0"/>
      </c>
      <c r="H26" s="42">
        <f t="shared" si="1"/>
      </c>
      <c r="I26" s="45">
        <f t="shared" si="2"/>
      </c>
      <c r="J26" s="45">
        <f t="shared" si="3"/>
      </c>
      <c r="M26" s="42">
        <f aca="true" t="shared" si="4" ref="M26:M56">IF(G26="","",G26+K26)</f>
      </c>
      <c r="N26" s="42">
        <f aca="true" t="shared" si="5" ref="N26:N56">IF(H26="","",H26+L26)</f>
      </c>
      <c r="O26" s="45">
        <f aca="true" t="shared" si="6" ref="O26:O56">IF(M26="","",RANK(M26,M$6:M$56))</f>
      </c>
      <c r="P26" s="45">
        <f aca="true" t="shared" si="7" ref="P26:P56">IF(N26="","",RANK(N26,N$6:N$56))</f>
      </c>
    </row>
    <row r="27" spans="1:16" ht="12.75">
      <c r="A27">
        <f>IF(INIT!A27&lt;&gt;"",INIT!A27,"")</f>
      </c>
      <c r="B27">
        <f>IF(INIT!B27&lt;&gt;"",INIT!B27,"")</f>
      </c>
      <c r="C27">
        <f>IF(INIT!C27&lt;&gt;"",INIT!C27,"")</f>
      </c>
      <c r="D27">
        <f>IF(INIT!D27&lt;&gt;"",INIT!D27,"")</f>
      </c>
      <c r="E27" s="15"/>
      <c r="F27" s="15"/>
      <c r="G27" s="42">
        <f t="shared" si="0"/>
      </c>
      <c r="H27" s="42">
        <f t="shared" si="1"/>
      </c>
      <c r="I27" s="45">
        <f t="shared" si="2"/>
      </c>
      <c r="J27" s="45">
        <f t="shared" si="3"/>
      </c>
      <c r="M27" s="42">
        <f t="shared" si="4"/>
      </c>
      <c r="N27" s="42">
        <f t="shared" si="5"/>
      </c>
      <c r="O27" s="45">
        <f t="shared" si="6"/>
      </c>
      <c r="P27" s="45">
        <f t="shared" si="7"/>
      </c>
    </row>
    <row r="28" spans="1:16" ht="12.75">
      <c r="A28">
        <f>IF(INIT!A28&lt;&gt;"",INIT!A28,"")</f>
      </c>
      <c r="B28">
        <f>IF(INIT!B28&lt;&gt;"",INIT!B28,"")</f>
      </c>
      <c r="C28">
        <f>IF(INIT!C28&lt;&gt;"",INIT!C28,"")</f>
      </c>
      <c r="D28">
        <f>IF(INIT!D28&lt;&gt;"",INIT!D28,"")</f>
      </c>
      <c r="E28" s="15"/>
      <c r="F28" s="15"/>
      <c r="G28" s="42">
        <f t="shared" si="0"/>
      </c>
      <c r="H28" s="42">
        <f t="shared" si="1"/>
      </c>
      <c r="I28" s="45">
        <f t="shared" si="2"/>
      </c>
      <c r="J28" s="45">
        <f t="shared" si="3"/>
      </c>
      <c r="M28" s="42">
        <f t="shared" si="4"/>
      </c>
      <c r="N28" s="42">
        <f t="shared" si="5"/>
      </c>
      <c r="O28" s="45">
        <f t="shared" si="6"/>
      </c>
      <c r="P28" s="45">
        <f t="shared" si="7"/>
      </c>
    </row>
    <row r="29" spans="1:16" ht="12.75">
      <c r="A29">
        <f>IF(INIT!A29&lt;&gt;"",INIT!A29,"")</f>
      </c>
      <c r="B29">
        <f>IF(INIT!B29&lt;&gt;"",INIT!B29,"")</f>
      </c>
      <c r="C29">
        <f>IF(INIT!C29&lt;&gt;"",INIT!C29,"")</f>
      </c>
      <c r="D29">
        <f>IF(INIT!D29&lt;&gt;"",INIT!D29,"")</f>
      </c>
      <c r="E29" s="15"/>
      <c r="F29" s="15"/>
      <c r="G29" s="42">
        <f t="shared" si="0"/>
      </c>
      <c r="H29" s="42">
        <f t="shared" si="1"/>
      </c>
      <c r="I29" s="45">
        <f t="shared" si="2"/>
      </c>
      <c r="J29" s="45">
        <f t="shared" si="3"/>
      </c>
      <c r="M29" s="42">
        <f t="shared" si="4"/>
      </c>
      <c r="N29" s="42">
        <f t="shared" si="5"/>
      </c>
      <c r="O29" s="45">
        <f t="shared" si="6"/>
      </c>
      <c r="P29" s="45">
        <f t="shared" si="7"/>
      </c>
    </row>
    <row r="30" spans="1:16" ht="12.75">
      <c r="A30">
        <f>IF(INIT!A30&lt;&gt;"",INIT!A30,"")</f>
      </c>
      <c r="B30">
        <f>IF(INIT!B30&lt;&gt;"",INIT!B30,"")</f>
      </c>
      <c r="C30">
        <f>IF(INIT!C30&lt;&gt;"",INIT!C30,"")</f>
      </c>
      <c r="D30">
        <f>IF(INIT!D30&lt;&gt;"",INIT!D30,"")</f>
      </c>
      <c r="E30" s="15"/>
      <c r="F30" s="15"/>
      <c r="G30" s="42">
        <f t="shared" si="0"/>
      </c>
      <c r="H30" s="42">
        <f t="shared" si="1"/>
      </c>
      <c r="I30" s="45">
        <f t="shared" si="2"/>
      </c>
      <c r="J30" s="45">
        <f t="shared" si="3"/>
      </c>
      <c r="M30" s="42">
        <f t="shared" si="4"/>
      </c>
      <c r="N30" s="42">
        <f t="shared" si="5"/>
      </c>
      <c r="O30" s="45">
        <f t="shared" si="6"/>
      </c>
      <c r="P30" s="45">
        <f t="shared" si="7"/>
      </c>
    </row>
    <row r="31" spans="1:16" ht="12.75">
      <c r="A31">
        <f>IF(INIT!A31&lt;&gt;"",INIT!A31,"")</f>
      </c>
      <c r="B31">
        <f>IF(INIT!B31&lt;&gt;"",INIT!B31,"")</f>
      </c>
      <c r="C31">
        <f>IF(INIT!C31&lt;&gt;"",INIT!C31,"")</f>
      </c>
      <c r="D31">
        <f>IF(INIT!D31&lt;&gt;"",INIT!D31,"")</f>
      </c>
      <c r="E31" s="15"/>
      <c r="F31" s="15"/>
      <c r="G31" s="42">
        <f t="shared" si="0"/>
      </c>
      <c r="H31" s="42">
        <f t="shared" si="1"/>
      </c>
      <c r="I31" s="45">
        <f t="shared" si="2"/>
      </c>
      <c r="J31" s="45">
        <f t="shared" si="3"/>
      </c>
      <c r="M31" s="42">
        <f t="shared" si="4"/>
      </c>
      <c r="N31" s="42">
        <f t="shared" si="5"/>
      </c>
      <c r="O31" s="45">
        <f t="shared" si="6"/>
      </c>
      <c r="P31" s="45">
        <f t="shared" si="7"/>
      </c>
    </row>
    <row r="32" spans="1:16" ht="12.75">
      <c r="A32">
        <f>IF(INIT!A32&lt;&gt;"",INIT!A32,"")</f>
      </c>
      <c r="B32">
        <f>IF(INIT!B32&lt;&gt;"",INIT!B32,"")</f>
      </c>
      <c r="C32">
        <f>IF(INIT!C32&lt;&gt;"",INIT!C32,"")</f>
      </c>
      <c r="D32">
        <f>IF(INIT!D32&lt;&gt;"",INIT!D32,"")</f>
      </c>
      <c r="E32" s="15"/>
      <c r="F32" s="15"/>
      <c r="G32" s="42">
        <f t="shared" si="0"/>
      </c>
      <c r="H32" s="42">
        <f t="shared" si="1"/>
      </c>
      <c r="I32" s="45">
        <f t="shared" si="2"/>
      </c>
      <c r="J32" s="45">
        <f t="shared" si="3"/>
      </c>
      <c r="M32" s="42">
        <f t="shared" si="4"/>
      </c>
      <c r="N32" s="42">
        <f t="shared" si="5"/>
      </c>
      <c r="O32" s="45">
        <f t="shared" si="6"/>
      </c>
      <c r="P32" s="45">
        <f t="shared" si="7"/>
      </c>
    </row>
    <row r="33" spans="1:16" ht="12.75">
      <c r="A33">
        <f>IF(INIT!A33&lt;&gt;"",INIT!A33,"")</f>
      </c>
      <c r="B33">
        <f>IF(INIT!B33&lt;&gt;"",INIT!B33,"")</f>
      </c>
      <c r="C33">
        <f>IF(INIT!C33&lt;&gt;"",INIT!C33,"")</f>
      </c>
      <c r="D33">
        <f>IF(INIT!D33&lt;&gt;"",INIT!D33,"")</f>
      </c>
      <c r="E33" s="15"/>
      <c r="F33" s="15"/>
      <c r="G33" s="42">
        <f t="shared" si="0"/>
      </c>
      <c r="H33" s="42">
        <f t="shared" si="1"/>
      </c>
      <c r="I33" s="45">
        <f t="shared" si="2"/>
      </c>
      <c r="J33" s="45">
        <f t="shared" si="3"/>
      </c>
      <c r="M33" s="42">
        <f t="shared" si="4"/>
      </c>
      <c r="N33" s="42">
        <f t="shared" si="5"/>
      </c>
      <c r="O33" s="45">
        <f t="shared" si="6"/>
      </c>
      <c r="P33" s="45">
        <f t="shared" si="7"/>
      </c>
    </row>
    <row r="34" spans="1:16" ht="12.75">
      <c r="A34">
        <f>IF(INIT!A34&lt;&gt;"",INIT!A34,"")</f>
      </c>
      <c r="B34">
        <f>IF(INIT!B34&lt;&gt;"",INIT!B34,"")</f>
      </c>
      <c r="C34">
        <f>IF(INIT!C34&lt;&gt;"",INIT!C34,"")</f>
      </c>
      <c r="D34">
        <f>IF(INIT!D34&lt;&gt;"",INIT!D34,"")</f>
      </c>
      <c r="E34" s="15"/>
      <c r="F34" s="15"/>
      <c r="G34" s="42">
        <f t="shared" si="0"/>
      </c>
      <c r="H34" s="42">
        <f t="shared" si="1"/>
      </c>
      <c r="I34" s="45">
        <f t="shared" si="2"/>
      </c>
      <c r="J34" s="45">
        <f t="shared" si="3"/>
      </c>
      <c r="M34" s="42">
        <f t="shared" si="4"/>
      </c>
      <c r="N34" s="42">
        <f t="shared" si="5"/>
      </c>
      <c r="O34" s="45">
        <f t="shared" si="6"/>
      </c>
      <c r="P34" s="45">
        <f t="shared" si="7"/>
      </c>
    </row>
    <row r="35" spans="1:16" ht="12.75">
      <c r="A35">
        <f>IF(INIT!A35&lt;&gt;"",INIT!A35,"")</f>
      </c>
      <c r="B35">
        <f>IF(INIT!B35&lt;&gt;"",INIT!B35,"")</f>
      </c>
      <c r="C35">
        <f>IF(INIT!C35&lt;&gt;"",INIT!C35,"")</f>
      </c>
      <c r="D35">
        <f>IF(INIT!D35&lt;&gt;"",INIT!D35,"")</f>
      </c>
      <c r="E35" s="15"/>
      <c r="F35" s="15"/>
      <c r="G35" s="42">
        <f t="shared" si="0"/>
      </c>
      <c r="H35" s="42">
        <f t="shared" si="1"/>
      </c>
      <c r="I35" s="45">
        <f t="shared" si="2"/>
      </c>
      <c r="J35" s="45">
        <f t="shared" si="3"/>
      </c>
      <c r="M35" s="42">
        <f t="shared" si="4"/>
      </c>
      <c r="N35" s="42">
        <f t="shared" si="5"/>
      </c>
      <c r="O35" s="45">
        <f t="shared" si="6"/>
      </c>
      <c r="P35" s="45">
        <f t="shared" si="7"/>
      </c>
    </row>
    <row r="36" spans="1:16" ht="12.75">
      <c r="A36">
        <f>IF(INIT!A36&lt;&gt;"",INIT!A36,"")</f>
      </c>
      <c r="B36">
        <f>IF(INIT!B36&lt;&gt;"",INIT!B36,"")</f>
      </c>
      <c r="C36">
        <f>IF(INIT!C36&lt;&gt;"",INIT!C36,"")</f>
      </c>
      <c r="D36">
        <f>IF(INIT!D36&lt;&gt;"",INIT!D36,"")</f>
      </c>
      <c r="E36" s="15"/>
      <c r="F36" s="15"/>
      <c r="G36" s="42">
        <f t="shared" si="0"/>
      </c>
      <c r="H36" s="42">
        <f t="shared" si="1"/>
      </c>
      <c r="I36" s="45">
        <f t="shared" si="2"/>
      </c>
      <c r="J36" s="45">
        <f t="shared" si="3"/>
      </c>
      <c r="M36" s="42">
        <f t="shared" si="4"/>
      </c>
      <c r="N36" s="42">
        <f t="shared" si="5"/>
      </c>
      <c r="O36" s="45">
        <f t="shared" si="6"/>
      </c>
      <c r="P36" s="45">
        <f t="shared" si="7"/>
      </c>
    </row>
    <row r="37" spans="1:16" ht="12.75">
      <c r="A37">
        <f>IF(INIT!A37&lt;&gt;"",INIT!A37,"")</f>
      </c>
      <c r="B37">
        <f>IF(INIT!B37&lt;&gt;"",INIT!B37,"")</f>
      </c>
      <c r="C37">
        <f>IF(INIT!C37&lt;&gt;"",INIT!C37,"")</f>
      </c>
      <c r="D37">
        <f>IF(INIT!D37&lt;&gt;"",INIT!D37,"")</f>
      </c>
      <c r="E37" s="15"/>
      <c r="F37" s="15"/>
      <c r="G37" s="42">
        <f t="shared" si="0"/>
      </c>
      <c r="H37" s="42">
        <f t="shared" si="1"/>
      </c>
      <c r="I37" s="45">
        <f t="shared" si="2"/>
      </c>
      <c r="J37" s="45">
        <f t="shared" si="3"/>
      </c>
      <c r="M37" s="42">
        <f t="shared" si="4"/>
      </c>
      <c r="N37" s="42">
        <f t="shared" si="5"/>
      </c>
      <c r="O37" s="45">
        <f t="shared" si="6"/>
      </c>
      <c r="P37" s="45">
        <f t="shared" si="7"/>
      </c>
    </row>
    <row r="38" spans="1:16" ht="12.75">
      <c r="A38">
        <f>IF(INIT!A38&lt;&gt;"",INIT!A38,"")</f>
      </c>
      <c r="B38">
        <f>IF(INIT!B38&lt;&gt;"",INIT!B38,"")</f>
      </c>
      <c r="C38">
        <f>IF(INIT!C38&lt;&gt;"",INIT!C38,"")</f>
      </c>
      <c r="D38">
        <f>IF(INIT!D38&lt;&gt;"",INIT!D38,"")</f>
      </c>
      <c r="E38" s="15"/>
      <c r="F38" s="15"/>
      <c r="G38" s="42">
        <f t="shared" si="0"/>
      </c>
      <c r="H38" s="42">
        <f t="shared" si="1"/>
      </c>
      <c r="I38" s="45">
        <f t="shared" si="2"/>
      </c>
      <c r="J38" s="45">
        <f t="shared" si="3"/>
      </c>
      <c r="M38" s="42">
        <f t="shared" si="4"/>
      </c>
      <c r="N38" s="42">
        <f t="shared" si="5"/>
      </c>
      <c r="O38" s="45">
        <f t="shared" si="6"/>
      </c>
      <c r="P38" s="45">
        <f t="shared" si="7"/>
      </c>
    </row>
    <row r="39" spans="1:16" ht="12.75">
      <c r="A39">
        <f>IF(INIT!A39&lt;&gt;"",INIT!A39,"")</f>
      </c>
      <c r="B39">
        <f>IF(INIT!B39&lt;&gt;"",INIT!B39,"")</f>
      </c>
      <c r="C39">
        <f>IF(INIT!C39&lt;&gt;"",INIT!C39,"")</f>
      </c>
      <c r="D39">
        <f>IF(INIT!D39&lt;&gt;"",INIT!D39,"")</f>
      </c>
      <c r="E39" s="15"/>
      <c r="F39" s="15"/>
      <c r="G39" s="42">
        <f t="shared" si="0"/>
      </c>
      <c r="H39" s="42">
        <f t="shared" si="1"/>
      </c>
      <c r="I39" s="45">
        <f t="shared" si="2"/>
      </c>
      <c r="J39" s="45">
        <f t="shared" si="3"/>
      </c>
      <c r="M39" s="42">
        <f t="shared" si="4"/>
      </c>
      <c r="N39" s="42">
        <f t="shared" si="5"/>
      </c>
      <c r="O39" s="45">
        <f t="shared" si="6"/>
      </c>
      <c r="P39" s="45">
        <f t="shared" si="7"/>
      </c>
    </row>
    <row r="40" spans="1:16" ht="12.75">
      <c r="A40">
        <f>IF(INIT!A40&lt;&gt;"",INIT!A40,"")</f>
      </c>
      <c r="B40">
        <f>IF(INIT!B40&lt;&gt;"",INIT!B40,"")</f>
      </c>
      <c r="C40">
        <f>IF(INIT!C40&lt;&gt;"",INIT!C40,"")</f>
      </c>
      <c r="D40">
        <f>IF(INIT!D40&lt;&gt;"",INIT!D40,"")</f>
      </c>
      <c r="E40" s="15"/>
      <c r="F40" s="15"/>
      <c r="G40" s="42">
        <f t="shared" si="0"/>
      </c>
      <c r="H40" s="42">
        <f t="shared" si="1"/>
      </c>
      <c r="I40" s="45">
        <f t="shared" si="2"/>
      </c>
      <c r="J40" s="45">
        <f t="shared" si="3"/>
      </c>
      <c r="M40" s="42">
        <f t="shared" si="4"/>
      </c>
      <c r="N40" s="42">
        <f t="shared" si="5"/>
      </c>
      <c r="O40" s="45">
        <f t="shared" si="6"/>
      </c>
      <c r="P40" s="45">
        <f t="shared" si="7"/>
      </c>
    </row>
    <row r="41" spans="1:16" ht="12.75">
      <c r="A41">
        <f>IF(INIT!A41&lt;&gt;"",INIT!A41,"")</f>
      </c>
      <c r="B41">
        <f>IF(INIT!B41&lt;&gt;"",INIT!B41,"")</f>
      </c>
      <c r="C41">
        <f>IF(INIT!C41&lt;&gt;"",INIT!C41,"")</f>
      </c>
      <c r="D41">
        <f>IF(INIT!D41&lt;&gt;"",INIT!D41,"")</f>
      </c>
      <c r="E41" s="15"/>
      <c r="F41" s="15"/>
      <c r="G41" s="42">
        <f t="shared" si="0"/>
      </c>
      <c r="H41" s="42">
        <f t="shared" si="1"/>
      </c>
      <c r="I41" s="45">
        <f t="shared" si="2"/>
      </c>
      <c r="J41" s="45">
        <f t="shared" si="3"/>
      </c>
      <c r="M41" s="42">
        <f t="shared" si="4"/>
      </c>
      <c r="N41" s="42">
        <f t="shared" si="5"/>
      </c>
      <c r="O41" s="45">
        <f t="shared" si="6"/>
      </c>
      <c r="P41" s="45">
        <f t="shared" si="7"/>
      </c>
    </row>
    <row r="42" spans="1:16" ht="12.75">
      <c r="A42">
        <f>IF(INIT!A42&lt;&gt;"",INIT!A42,"")</f>
      </c>
      <c r="B42">
        <f>IF(INIT!B42&lt;&gt;"",INIT!B42,"")</f>
      </c>
      <c r="C42">
        <f>IF(INIT!C42&lt;&gt;"",INIT!C42,"")</f>
      </c>
      <c r="D42">
        <f>IF(INIT!D42&lt;&gt;"",INIT!D42,"")</f>
      </c>
      <c r="E42" s="15"/>
      <c r="F42" s="15"/>
      <c r="G42" s="42">
        <f t="shared" si="0"/>
      </c>
      <c r="H42" s="42">
        <f t="shared" si="1"/>
      </c>
      <c r="I42" s="45">
        <f t="shared" si="2"/>
      </c>
      <c r="J42" s="45">
        <f t="shared" si="3"/>
      </c>
      <c r="M42" s="42">
        <f t="shared" si="4"/>
      </c>
      <c r="N42" s="42">
        <f t="shared" si="5"/>
      </c>
      <c r="O42" s="45">
        <f t="shared" si="6"/>
      </c>
      <c r="P42" s="45">
        <f t="shared" si="7"/>
      </c>
    </row>
    <row r="43" spans="1:16" ht="12.75">
      <c r="A43">
        <f>IF(INIT!A43&lt;&gt;"",INIT!A43,"")</f>
      </c>
      <c r="B43">
        <f>IF(INIT!B43&lt;&gt;"",INIT!B43,"")</f>
      </c>
      <c r="C43">
        <f>IF(INIT!C43&lt;&gt;"",INIT!C43,"")</f>
      </c>
      <c r="D43">
        <f>IF(INIT!D43&lt;&gt;"",INIT!D43,"")</f>
      </c>
      <c r="E43" s="15"/>
      <c r="F43" s="15"/>
      <c r="G43" s="42">
        <f t="shared" si="0"/>
      </c>
      <c r="H43" s="42">
        <f t="shared" si="1"/>
      </c>
      <c r="I43" s="45">
        <f t="shared" si="2"/>
      </c>
      <c r="J43" s="45">
        <f t="shared" si="3"/>
      </c>
      <c r="M43" s="42">
        <f t="shared" si="4"/>
      </c>
      <c r="N43" s="42">
        <f t="shared" si="5"/>
      </c>
      <c r="O43" s="45">
        <f t="shared" si="6"/>
      </c>
      <c r="P43" s="45">
        <f t="shared" si="7"/>
      </c>
    </row>
    <row r="44" spans="1:16" ht="12.75">
      <c r="A44">
        <f>IF(INIT!A44&lt;&gt;"",INIT!A44,"")</f>
      </c>
      <c r="B44">
        <f>IF(INIT!B44&lt;&gt;"",INIT!B44,"")</f>
      </c>
      <c r="C44">
        <f>IF(INIT!C44&lt;&gt;"",INIT!C44,"")</f>
      </c>
      <c r="D44">
        <f>IF(INIT!D44&lt;&gt;"",INIT!D44,"")</f>
      </c>
      <c r="E44" s="15"/>
      <c r="F44" s="15"/>
      <c r="G44" s="42">
        <f t="shared" si="0"/>
      </c>
      <c r="H44" s="42">
        <f t="shared" si="1"/>
      </c>
      <c r="I44" s="45">
        <f t="shared" si="2"/>
      </c>
      <c r="J44" s="45">
        <f t="shared" si="3"/>
      </c>
      <c r="M44" s="42">
        <f t="shared" si="4"/>
      </c>
      <c r="N44" s="42">
        <f t="shared" si="5"/>
      </c>
      <c r="O44" s="45">
        <f t="shared" si="6"/>
      </c>
      <c r="P44" s="45">
        <f t="shared" si="7"/>
      </c>
    </row>
    <row r="45" spans="1:16" ht="12.75">
      <c r="A45">
        <f>IF(INIT!A45&lt;&gt;"",INIT!A45,"")</f>
      </c>
      <c r="B45">
        <f>IF(INIT!B45&lt;&gt;"",INIT!B45,"")</f>
      </c>
      <c r="C45">
        <f>IF(INIT!C45&lt;&gt;"",INIT!C45,"")</f>
      </c>
      <c r="D45">
        <f>IF(INIT!D45&lt;&gt;"",INIT!D45,"")</f>
      </c>
      <c r="E45" s="15"/>
      <c r="F45" s="15"/>
      <c r="G45" s="42">
        <f t="shared" si="0"/>
      </c>
      <c r="H45" s="42">
        <f t="shared" si="1"/>
      </c>
      <c r="I45" s="45">
        <f t="shared" si="2"/>
      </c>
      <c r="J45" s="45">
        <f t="shared" si="3"/>
      </c>
      <c r="M45" s="42">
        <f t="shared" si="4"/>
      </c>
      <c r="N45" s="42">
        <f t="shared" si="5"/>
      </c>
      <c r="O45" s="45">
        <f t="shared" si="6"/>
      </c>
      <c r="P45" s="45">
        <f t="shared" si="7"/>
      </c>
    </row>
    <row r="46" spans="1:16" ht="12.75">
      <c r="A46">
        <f>IF(INIT!A46&lt;&gt;"",INIT!A46,"")</f>
      </c>
      <c r="B46">
        <f>IF(INIT!B46&lt;&gt;"",INIT!B46,"")</f>
      </c>
      <c r="C46">
        <f>IF(INIT!C46&lt;&gt;"",INIT!C46,"")</f>
      </c>
      <c r="D46">
        <f>IF(INIT!D46&lt;&gt;"",INIT!D46,"")</f>
      </c>
      <c r="E46" s="15"/>
      <c r="F46" s="15"/>
      <c r="G46" s="42">
        <f t="shared" si="0"/>
      </c>
      <c r="H46" s="42">
        <f t="shared" si="1"/>
      </c>
      <c r="I46" s="45">
        <f t="shared" si="2"/>
      </c>
      <c r="J46" s="45">
        <f t="shared" si="3"/>
      </c>
      <c r="M46" s="42">
        <f t="shared" si="4"/>
      </c>
      <c r="N46" s="42">
        <f t="shared" si="5"/>
      </c>
      <c r="O46" s="45">
        <f t="shared" si="6"/>
      </c>
      <c r="P46" s="45">
        <f t="shared" si="7"/>
      </c>
    </row>
    <row r="47" spans="1:16" ht="12.75">
      <c r="A47">
        <f>IF(INIT!A47&lt;&gt;"",INIT!A47,"")</f>
      </c>
      <c r="B47">
        <f>IF(INIT!B47&lt;&gt;"",INIT!B47,"")</f>
      </c>
      <c r="C47">
        <f>IF(INIT!C47&lt;&gt;"",INIT!C47,"")</f>
      </c>
      <c r="D47">
        <f>IF(INIT!D47&lt;&gt;"",INIT!D47,"")</f>
      </c>
      <c r="E47" s="15"/>
      <c r="F47" s="15"/>
      <c r="G47" s="42">
        <f t="shared" si="0"/>
      </c>
      <c r="H47" s="42">
        <f t="shared" si="1"/>
      </c>
      <c r="I47" s="45">
        <f t="shared" si="2"/>
      </c>
      <c r="J47" s="45">
        <f t="shared" si="3"/>
      </c>
      <c r="M47" s="42">
        <f t="shared" si="4"/>
      </c>
      <c r="N47" s="42">
        <f t="shared" si="5"/>
      </c>
      <c r="O47" s="45">
        <f t="shared" si="6"/>
      </c>
      <c r="P47" s="45">
        <f t="shared" si="7"/>
      </c>
    </row>
    <row r="48" spans="1:16" ht="12.75">
      <c r="A48">
        <f>IF(INIT!A48&lt;&gt;"",INIT!A48,"")</f>
      </c>
      <c r="B48">
        <f>IF(INIT!B48&lt;&gt;"",INIT!B48,"")</f>
      </c>
      <c r="C48">
        <f>IF(INIT!C48&lt;&gt;"",INIT!C48,"")</f>
      </c>
      <c r="D48">
        <f>IF(INIT!D48&lt;&gt;"",INIT!D48,"")</f>
      </c>
      <c r="E48" s="15"/>
      <c r="F48" s="15"/>
      <c r="G48" s="42">
        <f t="shared" si="0"/>
      </c>
      <c r="H48" s="42">
        <f t="shared" si="1"/>
      </c>
      <c r="I48" s="45">
        <f t="shared" si="2"/>
      </c>
      <c r="J48" s="45">
        <f t="shared" si="3"/>
      </c>
      <c r="M48" s="42">
        <f t="shared" si="4"/>
      </c>
      <c r="N48" s="42">
        <f t="shared" si="5"/>
      </c>
      <c r="O48" s="45">
        <f t="shared" si="6"/>
      </c>
      <c r="P48" s="45">
        <f t="shared" si="7"/>
      </c>
    </row>
    <row r="49" spans="1:16" ht="12.75">
      <c r="A49">
        <f>IF(INIT!A49&lt;&gt;"",INIT!A49,"")</f>
      </c>
      <c r="B49">
        <f>IF(INIT!B49&lt;&gt;"",INIT!B49,"")</f>
      </c>
      <c r="C49">
        <f>IF(INIT!C49&lt;&gt;"",INIT!C49,"")</f>
      </c>
      <c r="D49">
        <f>IF(INIT!D49&lt;&gt;"",INIT!D49,"")</f>
      </c>
      <c r="E49" s="15"/>
      <c r="F49" s="15"/>
      <c r="G49" s="42">
        <f t="shared" si="0"/>
      </c>
      <c r="H49" s="42">
        <f t="shared" si="1"/>
      </c>
      <c r="I49" s="45">
        <f t="shared" si="2"/>
      </c>
      <c r="J49" s="45">
        <f t="shared" si="3"/>
      </c>
      <c r="M49" s="42">
        <f t="shared" si="4"/>
      </c>
      <c r="N49" s="42">
        <f t="shared" si="5"/>
      </c>
      <c r="O49" s="45">
        <f t="shared" si="6"/>
      </c>
      <c r="P49" s="45">
        <f t="shared" si="7"/>
      </c>
    </row>
    <row r="50" spans="1:16" ht="12.75">
      <c r="A50">
        <f>IF(INIT!A50&lt;&gt;"",INIT!A50,"")</f>
      </c>
      <c r="B50">
        <f>IF(INIT!B50&lt;&gt;"",INIT!B50,"")</f>
      </c>
      <c r="C50">
        <f>IF(INIT!C50&lt;&gt;"",INIT!C50,"")</f>
      </c>
      <c r="D50">
        <f>IF(INIT!D50&lt;&gt;"",INIT!D50,"")</f>
      </c>
      <c r="E50" s="15"/>
      <c r="F50" s="15"/>
      <c r="G50" s="42">
        <f t="shared" si="0"/>
      </c>
      <c r="H50" s="42">
        <f t="shared" si="1"/>
      </c>
      <c r="I50" s="45">
        <f t="shared" si="2"/>
      </c>
      <c r="J50" s="45">
        <f t="shared" si="3"/>
      </c>
      <c r="M50" s="42">
        <f t="shared" si="4"/>
      </c>
      <c r="N50" s="42">
        <f t="shared" si="5"/>
      </c>
      <c r="O50" s="45">
        <f t="shared" si="6"/>
      </c>
      <c r="P50" s="45">
        <f t="shared" si="7"/>
      </c>
    </row>
    <row r="51" spans="1:16" ht="12.75">
      <c r="A51">
        <f>IF(INIT!A51&lt;&gt;"",INIT!A51,"")</f>
      </c>
      <c r="B51">
        <f>IF(INIT!B51&lt;&gt;"",INIT!B51,"")</f>
      </c>
      <c r="C51">
        <f>IF(INIT!C51&lt;&gt;"",INIT!C51,"")</f>
      </c>
      <c r="D51">
        <f>IF(INIT!D51&lt;&gt;"",INIT!D51,"")</f>
      </c>
      <c r="E51" s="15"/>
      <c r="F51" s="15"/>
      <c r="G51" s="42">
        <f t="shared" si="0"/>
      </c>
      <c r="H51" s="42">
        <f t="shared" si="1"/>
      </c>
      <c r="I51" s="45">
        <f t="shared" si="2"/>
      </c>
      <c r="J51" s="45">
        <f t="shared" si="3"/>
      </c>
      <c r="M51" s="42">
        <f t="shared" si="4"/>
      </c>
      <c r="N51" s="42">
        <f t="shared" si="5"/>
      </c>
      <c r="O51" s="45">
        <f t="shared" si="6"/>
      </c>
      <c r="P51" s="45">
        <f t="shared" si="7"/>
      </c>
    </row>
    <row r="52" spans="1:16" ht="12.75">
      <c r="A52">
        <f>IF(INIT!A52&lt;&gt;"",INIT!A52,"")</f>
      </c>
      <c r="B52">
        <f>IF(INIT!B52&lt;&gt;"",INIT!B52,"")</f>
      </c>
      <c r="C52">
        <f>IF(INIT!C52&lt;&gt;"",INIT!C52,"")</f>
      </c>
      <c r="D52">
        <f>IF(INIT!D52&lt;&gt;"",INIT!D52,"")</f>
      </c>
      <c r="E52" s="15"/>
      <c r="F52" s="15"/>
      <c r="G52" s="42">
        <f t="shared" si="0"/>
      </c>
      <c r="H52" s="42">
        <f t="shared" si="1"/>
      </c>
      <c r="I52" s="45">
        <f t="shared" si="2"/>
      </c>
      <c r="J52" s="45">
        <f t="shared" si="3"/>
      </c>
      <c r="M52" s="42">
        <f t="shared" si="4"/>
      </c>
      <c r="N52" s="42">
        <f t="shared" si="5"/>
      </c>
      <c r="O52" s="45">
        <f t="shared" si="6"/>
      </c>
      <c r="P52" s="45">
        <f t="shared" si="7"/>
      </c>
    </row>
    <row r="53" spans="1:16" ht="12.75">
      <c r="A53">
        <f>IF(INIT!A53&lt;&gt;"",INIT!A53,"")</f>
      </c>
      <c r="B53">
        <f>IF(INIT!B53&lt;&gt;"",INIT!B53,"")</f>
      </c>
      <c r="C53">
        <f>IF(INIT!C53&lt;&gt;"",INIT!C53,"")</f>
      </c>
      <c r="D53">
        <f>IF(INIT!D53&lt;&gt;"",INIT!D53,"")</f>
      </c>
      <c r="E53" s="15"/>
      <c r="F53" s="15"/>
      <c r="G53" s="42">
        <f t="shared" si="0"/>
      </c>
      <c r="H53" s="42">
        <f t="shared" si="1"/>
      </c>
      <c r="I53" s="45">
        <f t="shared" si="2"/>
      </c>
      <c r="J53" s="45">
        <f t="shared" si="3"/>
      </c>
      <c r="M53" s="42">
        <f t="shared" si="4"/>
      </c>
      <c r="N53" s="42">
        <f t="shared" si="5"/>
      </c>
      <c r="O53" s="45">
        <f t="shared" si="6"/>
      </c>
      <c r="P53" s="45">
        <f t="shared" si="7"/>
      </c>
    </row>
    <row r="54" spans="1:16" ht="12.75">
      <c r="A54">
        <f>IF(INIT!A54&lt;&gt;"",INIT!A54,"")</f>
      </c>
      <c r="B54">
        <f>IF(INIT!B54&lt;&gt;"",INIT!B54,"")</f>
      </c>
      <c r="C54">
        <f>IF(INIT!C54&lt;&gt;"",INIT!C54,"")</f>
      </c>
      <c r="D54">
        <f>IF(INIT!D54&lt;&gt;"",INIT!D54,"")</f>
      </c>
      <c r="E54" s="15"/>
      <c r="F54" s="15"/>
      <c r="G54" s="42">
        <f t="shared" si="0"/>
      </c>
      <c r="H54" s="42">
        <f t="shared" si="1"/>
      </c>
      <c r="I54" s="45">
        <f t="shared" si="2"/>
      </c>
      <c r="J54" s="45">
        <f t="shared" si="3"/>
      </c>
      <c r="M54" s="42">
        <f t="shared" si="4"/>
      </c>
      <c r="N54" s="42">
        <f t="shared" si="5"/>
      </c>
      <c r="O54" s="45">
        <f t="shared" si="6"/>
      </c>
      <c r="P54" s="45">
        <f t="shared" si="7"/>
      </c>
    </row>
    <row r="55" spans="1:16" ht="12.75">
      <c r="A55">
        <f>IF(INIT!A55&lt;&gt;"",INIT!A55,"")</f>
      </c>
      <c r="B55">
        <f>IF(INIT!B55&lt;&gt;"",INIT!B55,"")</f>
      </c>
      <c r="C55">
        <f>IF(INIT!C55&lt;&gt;"",INIT!C55,"")</f>
      </c>
      <c r="D55">
        <f>IF(INIT!D55&lt;&gt;"",INIT!D55,"")</f>
      </c>
      <c r="E55" s="15"/>
      <c r="F55" s="15"/>
      <c r="G55" s="42">
        <f t="shared" si="0"/>
      </c>
      <c r="H55" s="42">
        <f t="shared" si="1"/>
      </c>
      <c r="I55" s="45">
        <f t="shared" si="2"/>
      </c>
      <c r="J55" s="45">
        <f t="shared" si="3"/>
      </c>
      <c r="M55" s="42">
        <f t="shared" si="4"/>
      </c>
      <c r="N55" s="42">
        <f t="shared" si="5"/>
      </c>
      <c r="O55" s="45">
        <f t="shared" si="6"/>
      </c>
      <c r="P55" s="45">
        <f t="shared" si="7"/>
      </c>
    </row>
    <row r="56" spans="1:16" ht="12.75">
      <c r="A56">
        <f>IF(INIT!A56&lt;&gt;"",INIT!A56,"")</f>
      </c>
      <c r="B56">
        <f>IF(INIT!B56&lt;&gt;"",INIT!B56,"")</f>
      </c>
      <c r="C56">
        <f>IF(INIT!C56&lt;&gt;"",INIT!C56,"")</f>
      </c>
      <c r="D56">
        <f>IF(INIT!D56&lt;&gt;"",INIT!D56,"")</f>
      </c>
      <c r="E56" s="15"/>
      <c r="F56" s="15"/>
      <c r="G56" s="42">
        <f t="shared" si="0"/>
      </c>
      <c r="H56" s="42">
        <f t="shared" si="1"/>
      </c>
      <c r="I56" s="45">
        <f t="shared" si="2"/>
      </c>
      <c r="J56" s="45">
        <f t="shared" si="3"/>
      </c>
      <c r="M56" s="42">
        <f t="shared" si="4"/>
      </c>
      <c r="N56" s="42">
        <f t="shared" si="5"/>
      </c>
      <c r="O56" s="45">
        <f t="shared" si="6"/>
      </c>
      <c r="P56" s="45">
        <f t="shared" si="7"/>
      </c>
    </row>
  </sheetData>
  <sheetProtection/>
  <printOptions/>
  <pageMargins left="0.75" right="0.75" top="1" bottom="1" header="0.5" footer="0.5"/>
  <pageSetup horizontalDpi="600" verticalDpi="600" orientation="portrait" paperSize="9"/>
  <legacyDrawing r:id="rId1"/>
</worksheet>
</file>

<file path=xl/worksheets/sheet4.xml><?xml version="1.0" encoding="utf-8"?>
<worksheet xmlns="http://schemas.openxmlformats.org/spreadsheetml/2006/main" xmlns:r="http://schemas.openxmlformats.org/officeDocument/2006/relationships">
  <sheetPr codeName="Blad2"/>
  <dimension ref="A1:M56"/>
  <sheetViews>
    <sheetView zoomScalePageLayoutView="0" workbookViewId="0" topLeftCell="A1">
      <selection activeCell="A1" sqref="A1"/>
    </sheetView>
  </sheetViews>
  <sheetFormatPr defaultColWidth="9.140625" defaultRowHeight="12.75"/>
  <cols>
    <col min="1" max="1" width="21.421875" style="0" bestFit="1" customWidth="1"/>
    <col min="2" max="2" width="7.7109375" style="0" customWidth="1"/>
    <col min="3" max="3" width="7.57421875" style="0" customWidth="1"/>
    <col min="4" max="4" width="3.8515625" style="0" customWidth="1"/>
    <col min="5" max="5" width="4.140625" style="0" bestFit="1" customWidth="1"/>
    <col min="7" max="7" width="20.140625" style="0" customWidth="1"/>
  </cols>
  <sheetData>
    <row r="1" ht="15.75">
      <c r="A1" s="32" t="s">
        <v>25</v>
      </c>
    </row>
    <row r="5" spans="1:13" ht="15">
      <c r="A5" s="2" t="s">
        <v>0</v>
      </c>
      <c r="B5" s="11" t="s">
        <v>27</v>
      </c>
      <c r="C5" s="11" t="s">
        <v>26</v>
      </c>
      <c r="D5" s="12" t="s">
        <v>21</v>
      </c>
      <c r="E5" s="3"/>
      <c r="F5" s="9"/>
      <c r="G5" s="2" t="s">
        <v>0</v>
      </c>
      <c r="H5" s="1" t="s">
        <v>75</v>
      </c>
      <c r="I5" s="1"/>
      <c r="J5" s="1"/>
      <c r="K5" s="1"/>
      <c r="L5" s="1"/>
      <c r="M5" s="1"/>
    </row>
    <row r="6" spans="1:12" ht="15">
      <c r="A6" s="4" t="s">
        <v>12</v>
      </c>
      <c r="B6">
        <v>1</v>
      </c>
      <c r="C6">
        <v>1</v>
      </c>
      <c r="D6" s="6">
        <f aca="true" t="shared" si="0" ref="D6:D25">C6-B6</f>
        <v>0</v>
      </c>
      <c r="E6" s="10" t="str">
        <f aca="true" t="shared" si="1" ref="E6:E25">IF(D6&lt;0,"▼",IF(D6=0,"◄","▲"))</f>
        <v>◄</v>
      </c>
      <c r="F6" s="5"/>
      <c r="G6" s="4" t="str">
        <f>IF(INIT!A6&lt;&gt;"",INIT!A6,"")</f>
        <v>Kesman                              </v>
      </c>
      <c r="H6">
        <v>10</v>
      </c>
      <c r="L6" s="14"/>
    </row>
    <row r="7" spans="1:12" ht="15">
      <c r="A7" s="4" t="s">
        <v>17</v>
      </c>
      <c r="B7">
        <v>2</v>
      </c>
      <c r="C7">
        <v>2</v>
      </c>
      <c r="D7" s="6">
        <f t="shared" si="0"/>
        <v>0</v>
      </c>
      <c r="E7" s="10" t="str">
        <f t="shared" si="1"/>
        <v>◄</v>
      </c>
      <c r="F7" s="5"/>
      <c r="G7" s="4" t="str">
        <f>IF(INIT!A7&lt;&gt;"",INIT!A7,"")</f>
        <v>Bier in de Benen</v>
      </c>
      <c r="H7">
        <v>18</v>
      </c>
      <c r="L7" s="14"/>
    </row>
    <row r="8" spans="1:12" ht="15">
      <c r="A8" s="4" t="s">
        <v>10</v>
      </c>
      <c r="B8">
        <v>3</v>
      </c>
      <c r="C8">
        <v>3</v>
      </c>
      <c r="D8" s="6">
        <f t="shared" si="0"/>
        <v>0</v>
      </c>
      <c r="E8" s="10" t="str">
        <f t="shared" si="1"/>
        <v>◄</v>
      </c>
      <c r="F8" s="5"/>
      <c r="G8" s="4" t="str">
        <f>IF(INIT!A8&lt;&gt;"",INIT!A8,"")</f>
        <v>FC Knooiers on Tour</v>
      </c>
      <c r="H8">
        <v>12</v>
      </c>
      <c r="L8" s="14"/>
    </row>
    <row r="9" spans="1:12" ht="15">
      <c r="A9" s="4" t="s">
        <v>52</v>
      </c>
      <c r="B9">
        <v>4</v>
      </c>
      <c r="C9">
        <v>4</v>
      </c>
      <c r="D9" s="6">
        <f t="shared" si="0"/>
        <v>0</v>
      </c>
      <c r="E9" s="10" t="str">
        <f t="shared" si="1"/>
        <v>◄</v>
      </c>
      <c r="F9" s="5"/>
      <c r="G9" s="4" t="str">
        <f>IF(INIT!A9&lt;&gt;"",INIT!A9,"")</f>
        <v>Buttons                              </v>
      </c>
      <c r="H9">
        <v>7</v>
      </c>
      <c r="L9" s="14"/>
    </row>
    <row r="10" spans="1:12" ht="15">
      <c r="A10" s="4" t="s">
        <v>53</v>
      </c>
      <c r="B10">
        <v>5</v>
      </c>
      <c r="C10">
        <v>5</v>
      </c>
      <c r="D10" s="6">
        <f t="shared" si="0"/>
        <v>0</v>
      </c>
      <c r="E10" s="10" t="str">
        <f t="shared" si="1"/>
        <v>◄</v>
      </c>
      <c r="F10" s="5"/>
      <c r="G10" s="4" t="str">
        <f>IF(INIT!A10&lt;&gt;"",INIT!A10,"")</f>
        <v>Bramovich                         </v>
      </c>
      <c r="H10">
        <v>3</v>
      </c>
      <c r="L10" s="14"/>
    </row>
    <row r="11" spans="1:12" ht="15">
      <c r="A11" s="4" t="s">
        <v>13</v>
      </c>
      <c r="B11">
        <v>6</v>
      </c>
      <c r="C11">
        <v>6</v>
      </c>
      <c r="D11" s="6">
        <f t="shared" si="0"/>
        <v>0</v>
      </c>
      <c r="E11" s="10" t="str">
        <f t="shared" si="1"/>
        <v>◄</v>
      </c>
      <c r="F11" s="5"/>
      <c r="G11" s="4" t="str">
        <f>IF(INIT!A11&lt;&gt;"",INIT!A11,"")</f>
        <v>Krosse Killers</v>
      </c>
      <c r="H11">
        <v>18</v>
      </c>
      <c r="L11" s="14"/>
    </row>
    <row r="12" spans="1:12" ht="15">
      <c r="A12" s="4" t="s">
        <v>9</v>
      </c>
      <c r="B12">
        <v>7</v>
      </c>
      <c r="C12">
        <v>7</v>
      </c>
      <c r="D12" s="6">
        <f t="shared" si="0"/>
        <v>0</v>
      </c>
      <c r="E12" s="10" t="str">
        <f t="shared" si="1"/>
        <v>◄</v>
      </c>
      <c r="F12" s="5"/>
      <c r="G12" s="4" t="str">
        <f>IF(INIT!A12&lt;&gt;"",INIT!A12,"")</f>
        <v>Denstar United</v>
      </c>
      <c r="H12">
        <v>11</v>
      </c>
      <c r="L12" s="14"/>
    </row>
    <row r="13" spans="1:12" ht="15">
      <c r="A13" s="4" t="s">
        <v>14</v>
      </c>
      <c r="B13">
        <v>8</v>
      </c>
      <c r="C13">
        <v>8</v>
      </c>
      <c r="D13" s="6">
        <f t="shared" si="0"/>
        <v>0</v>
      </c>
      <c r="E13" s="10" t="str">
        <f t="shared" si="1"/>
        <v>◄</v>
      </c>
      <c r="F13" s="5"/>
      <c r="G13" s="4" t="str">
        <f>IF(INIT!A13&lt;&gt;"",INIT!A13,"")</f>
        <v>MASTER PLAYER</v>
      </c>
      <c r="H13">
        <v>9</v>
      </c>
      <c r="L13" s="14"/>
    </row>
    <row r="14" spans="1:12" ht="15">
      <c r="A14" s="4" t="s">
        <v>11</v>
      </c>
      <c r="B14">
        <v>9</v>
      </c>
      <c r="C14">
        <v>9</v>
      </c>
      <c r="D14" s="6">
        <f t="shared" si="0"/>
        <v>0</v>
      </c>
      <c r="E14" s="10" t="str">
        <f t="shared" si="1"/>
        <v>◄</v>
      </c>
      <c r="F14" s="5"/>
      <c r="G14" s="4" t="str">
        <f>IF(INIT!A14&lt;&gt;"",INIT!A14,"")</f>
        <v>DiegoA Maradona</v>
      </c>
      <c r="H14">
        <v>1</v>
      </c>
      <c r="L14" s="14"/>
    </row>
    <row r="15" spans="1:12" ht="15">
      <c r="A15" s="4" t="s">
        <v>6</v>
      </c>
      <c r="B15">
        <v>10</v>
      </c>
      <c r="C15">
        <v>10</v>
      </c>
      <c r="D15" s="6">
        <f t="shared" si="0"/>
        <v>0</v>
      </c>
      <c r="E15" s="10" t="str">
        <f t="shared" si="1"/>
        <v>◄</v>
      </c>
      <c r="F15" s="5"/>
      <c r="G15" s="4" t="str">
        <f>IF(INIT!A15&lt;&gt;"",INIT!A15,"")</f>
        <v>SlyFox                                 </v>
      </c>
      <c r="H15">
        <v>6</v>
      </c>
      <c r="L15" s="14"/>
    </row>
    <row r="16" spans="1:12" ht="15">
      <c r="A16" s="4" t="s">
        <v>49</v>
      </c>
      <c r="B16">
        <v>11</v>
      </c>
      <c r="C16">
        <v>11</v>
      </c>
      <c r="D16" s="6">
        <f t="shared" si="0"/>
        <v>0</v>
      </c>
      <c r="E16" s="10" t="str">
        <f t="shared" si="1"/>
        <v>◄</v>
      </c>
      <c r="F16" s="5"/>
      <c r="G16" s="4" t="str">
        <f>IF(INIT!A16&lt;&gt;"",INIT!A16,"")</f>
        <v>Voetbal Toestanden</v>
      </c>
      <c r="H16">
        <v>8</v>
      </c>
      <c r="L16" s="14"/>
    </row>
    <row r="17" spans="1:12" ht="15">
      <c r="A17" s="4" t="s">
        <v>8</v>
      </c>
      <c r="B17">
        <v>12</v>
      </c>
      <c r="C17">
        <v>12</v>
      </c>
      <c r="D17" s="6">
        <f t="shared" si="0"/>
        <v>0</v>
      </c>
      <c r="E17" s="10" t="str">
        <f t="shared" si="1"/>
        <v>◄</v>
      </c>
      <c r="F17" s="5"/>
      <c r="G17" s="4" t="str">
        <f>IF(INIT!A17&lt;&gt;"",INIT!A17,"")</f>
        <v>De Woudlopers              </v>
      </c>
      <c r="H17">
        <v>17</v>
      </c>
      <c r="L17" s="14"/>
    </row>
    <row r="18" spans="1:12" ht="15">
      <c r="A18" s="4" t="s">
        <v>48</v>
      </c>
      <c r="B18">
        <v>13</v>
      </c>
      <c r="C18">
        <v>13</v>
      </c>
      <c r="D18" s="6">
        <f t="shared" si="0"/>
        <v>0</v>
      </c>
      <c r="E18" s="10" t="str">
        <f t="shared" si="1"/>
        <v>◄</v>
      </c>
      <c r="F18" s="5"/>
      <c r="G18" s="4" t="str">
        <f>IF(INIT!A18&lt;&gt;"",INIT!A18,"")</f>
        <v>Utrecht Giants</v>
      </c>
      <c r="H18">
        <v>2</v>
      </c>
      <c r="L18" s="14"/>
    </row>
    <row r="19" spans="1:12" ht="15">
      <c r="A19" s="4" t="s">
        <v>19</v>
      </c>
      <c r="B19">
        <v>14</v>
      </c>
      <c r="C19">
        <v>14</v>
      </c>
      <c r="D19" s="6">
        <f t="shared" si="0"/>
        <v>0</v>
      </c>
      <c r="E19" s="10" t="str">
        <f t="shared" si="1"/>
        <v>◄</v>
      </c>
      <c r="F19" s="5"/>
      <c r="G19" s="4" t="str">
        <f>IF(INIT!A19&lt;&gt;"",INIT!A19,"")</f>
        <v>NijkampB                          </v>
      </c>
      <c r="H19">
        <v>18</v>
      </c>
      <c r="L19" s="14"/>
    </row>
    <row r="20" spans="1:12" ht="15">
      <c r="A20" s="4" t="s">
        <v>50</v>
      </c>
      <c r="B20">
        <v>15</v>
      </c>
      <c r="C20">
        <v>15</v>
      </c>
      <c r="D20" s="6">
        <f t="shared" si="0"/>
        <v>0</v>
      </c>
      <c r="E20" s="10" t="str">
        <f t="shared" si="1"/>
        <v>◄</v>
      </c>
      <c r="F20" s="5"/>
      <c r="G20" s="4" t="str">
        <f>IF(INIT!A20&lt;&gt;"",INIT!A20,"")</f>
        <v>BogeyFC</v>
      </c>
      <c r="H20">
        <v>13</v>
      </c>
      <c r="L20" s="14"/>
    </row>
    <row r="21" spans="1:12" ht="15">
      <c r="A21" s="4" t="s">
        <v>51</v>
      </c>
      <c r="B21">
        <v>16</v>
      </c>
      <c r="C21">
        <v>16</v>
      </c>
      <c r="D21" s="6">
        <f t="shared" si="0"/>
        <v>0</v>
      </c>
      <c r="E21" s="10" t="str">
        <f t="shared" si="1"/>
        <v>◄</v>
      </c>
      <c r="F21" s="5"/>
      <c r="G21" s="4" t="str">
        <f>IF(INIT!A21&lt;&gt;"",INIT!A21,"")</f>
        <v>RWobbie                           </v>
      </c>
      <c r="H21">
        <v>14</v>
      </c>
      <c r="L21" s="14"/>
    </row>
    <row r="22" spans="1:12" ht="15">
      <c r="A22" s="4" t="s">
        <v>15</v>
      </c>
      <c r="B22">
        <v>17</v>
      </c>
      <c r="C22">
        <v>17</v>
      </c>
      <c r="D22" s="6">
        <f t="shared" si="0"/>
        <v>0</v>
      </c>
      <c r="E22" s="10" t="str">
        <f t="shared" si="1"/>
        <v>◄</v>
      </c>
      <c r="G22" s="4" t="str">
        <f>IF(INIT!A22&lt;&gt;"",INIT!A22,"")</f>
        <v>FerryMaster</v>
      </c>
      <c r="H22">
        <v>15</v>
      </c>
      <c r="L22" s="14"/>
    </row>
    <row r="23" spans="1:8" ht="15">
      <c r="A23" s="4" t="s">
        <v>7</v>
      </c>
      <c r="B23">
        <v>18</v>
      </c>
      <c r="C23">
        <v>18</v>
      </c>
      <c r="D23" s="6">
        <f t="shared" si="0"/>
        <v>0</v>
      </c>
      <c r="E23" s="10" t="str">
        <f t="shared" si="1"/>
        <v>◄</v>
      </c>
      <c r="G23" s="4" t="str">
        <f>IF(INIT!A23&lt;&gt;"",INIT!A23,"")</f>
        <v>En de winnaar is</v>
      </c>
      <c r="H23">
        <v>16</v>
      </c>
    </row>
    <row r="24" spans="1:8" ht="15">
      <c r="A24" s="4" t="s">
        <v>47</v>
      </c>
      <c r="B24">
        <v>18</v>
      </c>
      <c r="C24">
        <v>18</v>
      </c>
      <c r="D24" s="6">
        <f t="shared" si="0"/>
        <v>0</v>
      </c>
      <c r="E24" s="10" t="str">
        <f t="shared" si="1"/>
        <v>◄</v>
      </c>
      <c r="G24" s="4" t="str">
        <f>IF(INIT!A24&lt;&gt;"",INIT!A24,"")</f>
        <v>FC LangsDeLijn</v>
      </c>
      <c r="H24">
        <v>4</v>
      </c>
    </row>
    <row r="25" spans="1:8" ht="15">
      <c r="A25" s="4" t="s">
        <v>18</v>
      </c>
      <c r="B25">
        <v>18</v>
      </c>
      <c r="C25">
        <v>18</v>
      </c>
      <c r="D25" s="6">
        <f t="shared" si="0"/>
        <v>0</v>
      </c>
      <c r="E25" s="10" t="str">
        <f t="shared" si="1"/>
        <v>◄</v>
      </c>
      <c r="G25" s="4" t="str">
        <f>IF(INIT!A25&lt;&gt;"",INIT!A25,"")</f>
        <v>Jong Belegen</v>
      </c>
      <c r="H25">
        <v>5</v>
      </c>
    </row>
    <row r="26" spans="1:8" ht="15">
      <c r="A26" s="4" t="s">
        <v>42</v>
      </c>
      <c r="G26" s="4">
        <f>IF(INIT!A26&lt;&gt;"",INIT!A26,"")</f>
      </c>
    </row>
    <row r="27" spans="1:8" ht="15">
      <c r="A27" s="4" t="s">
        <v>42</v>
      </c>
      <c r="G27" s="4">
        <f>IF(INIT!A27&lt;&gt;"",INIT!A27,"")</f>
      </c>
    </row>
    <row r="28" spans="1:8" ht="15">
      <c r="A28" s="4" t="s">
        <v>42</v>
      </c>
      <c r="G28" s="4">
        <f>IF(INIT!A28&lt;&gt;"",INIT!A28,"")</f>
      </c>
    </row>
    <row r="29" spans="1:8" ht="15">
      <c r="A29" s="4" t="s">
        <v>42</v>
      </c>
      <c r="G29" s="4">
        <f>IF(INIT!A29&lt;&gt;"",INIT!A29,"")</f>
      </c>
    </row>
    <row r="30" spans="1:8" ht="15">
      <c r="A30" s="4" t="s">
        <v>42</v>
      </c>
      <c r="G30" s="4">
        <f>IF(INIT!A30&lt;&gt;"",INIT!A30,"")</f>
      </c>
    </row>
    <row r="31" spans="1:8" ht="15">
      <c r="A31" s="4" t="s">
        <v>42</v>
      </c>
      <c r="G31" s="4">
        <f>IF(INIT!A31&lt;&gt;"",INIT!A31,"")</f>
      </c>
    </row>
    <row r="32" spans="1:8" ht="15">
      <c r="A32" s="4" t="s">
        <v>42</v>
      </c>
      <c r="G32" s="4">
        <f>IF(INIT!A32&lt;&gt;"",INIT!A32,"")</f>
      </c>
    </row>
    <row r="33" spans="1:8" ht="15">
      <c r="A33" s="4" t="s">
        <v>42</v>
      </c>
      <c r="G33" s="4">
        <f>IF(INIT!A33&lt;&gt;"",INIT!A33,"")</f>
      </c>
    </row>
    <row r="34" spans="1:8" ht="15">
      <c r="A34" s="4" t="s">
        <v>42</v>
      </c>
      <c r="G34" s="4">
        <f>IF(INIT!A34&lt;&gt;"",INIT!A34,"")</f>
      </c>
    </row>
    <row r="35" spans="1:8" ht="15">
      <c r="A35" s="4" t="s">
        <v>42</v>
      </c>
      <c r="G35" s="4">
        <f>IF(INIT!A35&lt;&gt;"",INIT!A35,"")</f>
      </c>
    </row>
    <row r="36" spans="1:8" ht="15">
      <c r="A36" s="4" t="s">
        <v>42</v>
      </c>
      <c r="G36" s="4">
        <f>IF(INIT!A36&lt;&gt;"",INIT!A36,"")</f>
      </c>
    </row>
    <row r="37" spans="1:8" ht="15">
      <c r="A37" s="4" t="s">
        <v>42</v>
      </c>
      <c r="G37" s="4">
        <f>IF(INIT!A37&lt;&gt;"",INIT!A37,"")</f>
      </c>
    </row>
    <row r="38" spans="1:8" ht="15">
      <c r="A38" s="4" t="s">
        <v>42</v>
      </c>
      <c r="G38" s="4">
        <f>IF(INIT!A38&lt;&gt;"",INIT!A38,"")</f>
      </c>
    </row>
    <row r="39" spans="1:8" ht="15">
      <c r="A39" s="4" t="s">
        <v>42</v>
      </c>
      <c r="G39" s="4">
        <f>IF(INIT!A39&lt;&gt;"",INIT!A39,"")</f>
      </c>
    </row>
    <row r="40" spans="1:8" ht="15">
      <c r="A40" s="4" t="s">
        <v>42</v>
      </c>
      <c r="G40" s="4">
        <f>IF(INIT!A40&lt;&gt;"",INIT!A40,"")</f>
      </c>
    </row>
    <row r="41" spans="1:8" ht="15">
      <c r="A41" s="4" t="s">
        <v>42</v>
      </c>
      <c r="G41" s="4">
        <f>IF(INIT!A41&lt;&gt;"",INIT!A41,"")</f>
      </c>
    </row>
    <row r="42" spans="1:8" ht="15">
      <c r="A42" s="4" t="s">
        <v>42</v>
      </c>
      <c r="G42" s="4">
        <f>IF(INIT!A42&lt;&gt;"",INIT!A42,"")</f>
      </c>
    </row>
    <row r="43" spans="1:8" ht="15">
      <c r="A43" s="4" t="s">
        <v>42</v>
      </c>
      <c r="G43" s="4">
        <f>IF(INIT!A43&lt;&gt;"",INIT!A43,"")</f>
      </c>
    </row>
    <row r="44" spans="1:8" ht="15">
      <c r="A44" s="4" t="s">
        <v>42</v>
      </c>
      <c r="G44" s="4">
        <f>IF(INIT!A44&lt;&gt;"",INIT!A44,"")</f>
      </c>
    </row>
    <row r="45" spans="1:8" ht="15">
      <c r="A45" s="4" t="s">
        <v>42</v>
      </c>
      <c r="G45" s="4">
        <f>IF(INIT!A45&lt;&gt;"",INIT!A45,"")</f>
      </c>
    </row>
    <row r="46" spans="1:8" ht="15">
      <c r="A46" s="4" t="s">
        <v>42</v>
      </c>
      <c r="G46" s="4">
        <f>IF(INIT!A46&lt;&gt;"",INIT!A46,"")</f>
      </c>
    </row>
    <row r="47" spans="1:8" ht="15">
      <c r="A47" s="4" t="s">
        <v>42</v>
      </c>
      <c r="G47" s="4">
        <f>IF(INIT!A47&lt;&gt;"",INIT!A47,"")</f>
      </c>
    </row>
    <row r="48" spans="1:8" ht="15">
      <c r="A48" s="4" t="s">
        <v>42</v>
      </c>
      <c r="G48" s="4">
        <f>IF(INIT!A48&lt;&gt;"",INIT!A48,"")</f>
      </c>
    </row>
    <row r="49" spans="1:8" ht="15">
      <c r="A49" s="4" t="s">
        <v>42</v>
      </c>
      <c r="G49" s="4">
        <f>IF(INIT!A49&lt;&gt;"",INIT!A49,"")</f>
      </c>
    </row>
    <row r="50" spans="1:8" ht="15">
      <c r="A50" s="4" t="s">
        <v>42</v>
      </c>
      <c r="G50" s="4">
        <f>IF(INIT!A50&lt;&gt;"",INIT!A50,"")</f>
      </c>
    </row>
    <row r="51" spans="1:8" ht="15">
      <c r="A51" s="4" t="s">
        <v>42</v>
      </c>
      <c r="G51" s="4">
        <f>IF(INIT!A51&lt;&gt;"",INIT!A51,"")</f>
      </c>
    </row>
    <row r="52" spans="1:8" ht="15">
      <c r="A52" s="4" t="s">
        <v>42</v>
      </c>
      <c r="G52" s="4">
        <f>IF(INIT!A52&lt;&gt;"",INIT!A52,"")</f>
      </c>
    </row>
    <row r="53" spans="1:8" ht="15">
      <c r="A53" s="4" t="s">
        <v>42</v>
      </c>
      <c r="G53" s="4">
        <f>IF(INIT!A53&lt;&gt;"",INIT!A53,"")</f>
      </c>
    </row>
    <row r="54" spans="1:8" ht="15">
      <c r="A54" s="4" t="s">
        <v>42</v>
      </c>
      <c r="G54" s="4">
        <f>IF(INIT!A54&lt;&gt;"",INIT!A54,"")</f>
      </c>
    </row>
    <row r="55" spans="1:8" ht="15">
      <c r="A55" s="4" t="s">
        <v>42</v>
      </c>
      <c r="G55" s="4">
        <f>IF(INIT!A55&lt;&gt;"",INIT!A55,"")</f>
      </c>
    </row>
    <row r="56" spans="1:8" ht="15">
      <c r="A56" s="4" t="s">
        <v>42</v>
      </c>
      <c r="G56" s="4">
        <f>IF(INIT!A56&lt;&gt;"",INIT!A56,"")</f>
      </c>
    </row>
  </sheetData>
  <sheetProtection/>
  <conditionalFormatting sqref="F6:F21">
    <cfRule type="cellIs" priority="4" dxfId="2" operator="equal" stopIfTrue="1">
      <formula>"é"</formula>
    </cfRule>
    <cfRule type="cellIs" priority="5" dxfId="1" operator="equal" stopIfTrue="1">
      <formula>"ê"</formula>
    </cfRule>
  </conditionalFormatting>
  <conditionalFormatting sqref="E6:E21">
    <cfRule type="cellIs" priority="6" dxfId="2" operator="equal" stopIfTrue="1">
      <formula>"▲"</formula>
    </cfRule>
    <cfRule type="cellIs" priority="7" dxfId="1" operator="equal" stopIfTrue="1">
      <formula>"▼"</formula>
    </cfRule>
    <cfRule type="cellIs" priority="8" dxfId="0" operator="equal" stopIfTrue="1">
      <formula>"◄"</formula>
    </cfRule>
  </conditionalFormatting>
  <conditionalFormatting sqref="E22:E25">
    <cfRule type="cellIs" priority="1" dxfId="2" operator="equal" stopIfTrue="1">
      <formula>"▲"</formula>
    </cfRule>
    <cfRule type="cellIs" priority="2" dxfId="1" operator="equal" stopIfTrue="1">
      <formula>"▼"</formula>
    </cfRule>
    <cfRule type="cellIs" priority="3" dxfId="0" operator="equal" stopIfTrue="1">
      <formula>"◄"</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Blad5"/>
  <dimension ref="A1:C22"/>
  <sheetViews>
    <sheetView zoomScalePageLayoutView="0" workbookViewId="0" topLeftCell="A1">
      <selection activeCell="A30" sqref="A30"/>
    </sheetView>
  </sheetViews>
  <sheetFormatPr defaultColWidth="9.140625" defaultRowHeight="12.75"/>
  <cols>
    <col min="1" max="1" width="23.8515625" style="0" bestFit="1" customWidth="1"/>
    <col min="2" max="3" width="10.140625" style="0" bestFit="1" customWidth="1"/>
  </cols>
  <sheetData>
    <row r="1" spans="1:3" ht="13.5" thickBot="1">
      <c r="A1" s="47" t="s">
        <v>31</v>
      </c>
      <c r="B1" s="48" t="s">
        <v>32</v>
      </c>
      <c r="C1" s="49" t="s">
        <v>33</v>
      </c>
    </row>
    <row r="2" spans="1:3" ht="12.75">
      <c r="A2" s="22" t="s">
        <v>54</v>
      </c>
      <c r="B2" s="23" t="b">
        <f>FALSE</f>
        <v>0</v>
      </c>
      <c r="C2" s="24">
        <v>20110805</v>
      </c>
    </row>
    <row r="3" spans="1:3" ht="12.75">
      <c r="A3" s="25" t="s">
        <v>55</v>
      </c>
      <c r="B3" s="26" t="b">
        <f>FALSE</f>
        <v>0</v>
      </c>
      <c r="C3" s="27">
        <v>20110812</v>
      </c>
    </row>
    <row r="4" spans="1:3" ht="12.75">
      <c r="A4" s="25" t="s">
        <v>56</v>
      </c>
      <c r="B4" s="26" t="b">
        <f>FALSE</f>
        <v>0</v>
      </c>
      <c r="C4" s="27">
        <v>20110819</v>
      </c>
    </row>
    <row r="5" spans="1:3" ht="12.75">
      <c r="A5" s="25" t="s">
        <v>57</v>
      </c>
      <c r="B5" s="26" t="b">
        <f>FALSE</f>
        <v>0</v>
      </c>
      <c r="C5" s="27">
        <v>20110826</v>
      </c>
    </row>
    <row r="6" spans="1:3" ht="12.75">
      <c r="A6" s="25" t="s">
        <v>58</v>
      </c>
      <c r="B6" s="26" t="b">
        <f>TRUE</f>
        <v>1</v>
      </c>
      <c r="C6" s="27">
        <v>20110909</v>
      </c>
    </row>
    <row r="7" spans="1:3" ht="12.75">
      <c r="A7" s="25" t="s">
        <v>59</v>
      </c>
      <c r="B7" s="26" t="b">
        <f>TRUE</f>
        <v>1</v>
      </c>
      <c r="C7" s="27">
        <v>20110916</v>
      </c>
    </row>
    <row r="8" spans="1:3" ht="12.75">
      <c r="A8" s="25" t="s">
        <v>60</v>
      </c>
      <c r="B8" s="26" t="b">
        <f>TRUE</f>
        <v>1</v>
      </c>
      <c r="C8" s="27">
        <v>20110923</v>
      </c>
    </row>
    <row r="9" spans="1:3" ht="12.75">
      <c r="A9" s="25" t="s">
        <v>61</v>
      </c>
      <c r="B9" s="26" t="b">
        <f>TRUE</f>
        <v>1</v>
      </c>
      <c r="C9" s="27">
        <v>20110930</v>
      </c>
    </row>
    <row r="10" spans="1:3" ht="12.75">
      <c r="A10" s="25" t="s">
        <v>62</v>
      </c>
      <c r="B10" s="26" t="b">
        <f>TRUE</f>
        <v>1</v>
      </c>
      <c r="C10" s="50">
        <v>20111015</v>
      </c>
    </row>
    <row r="11" spans="1:3" ht="12.75">
      <c r="A11" s="25" t="s">
        <v>63</v>
      </c>
      <c r="B11" s="26" t="b">
        <f>TRUE</f>
        <v>1</v>
      </c>
      <c r="C11" s="50">
        <v>20111021</v>
      </c>
    </row>
    <row r="12" spans="1:3" ht="12.75">
      <c r="A12" s="25" t="s">
        <v>64</v>
      </c>
      <c r="B12" s="26" t="b">
        <f>TRUE</f>
        <v>1</v>
      </c>
      <c r="C12" s="50">
        <v>20111028</v>
      </c>
    </row>
    <row r="13" spans="1:3" ht="12.75">
      <c r="A13" s="25" t="s">
        <v>65</v>
      </c>
      <c r="B13" s="26" t="b">
        <f>TRUE</f>
        <v>1</v>
      </c>
      <c r="C13" s="50">
        <v>20111104</v>
      </c>
    </row>
    <row r="14" spans="1:3" ht="12.75">
      <c r="A14" s="25" t="s">
        <v>66</v>
      </c>
      <c r="B14" s="26" t="b">
        <f>TRUE</f>
        <v>1</v>
      </c>
      <c r="C14" s="50">
        <v>20111119</v>
      </c>
    </row>
    <row r="15" spans="1:3" ht="12.75">
      <c r="A15" s="25" t="s">
        <v>67</v>
      </c>
      <c r="B15" s="26" t="b">
        <f>TRUE</f>
        <v>1</v>
      </c>
      <c r="C15" s="50">
        <v>20101125</v>
      </c>
    </row>
    <row r="16" spans="1:3" ht="12.75">
      <c r="A16" s="25" t="s">
        <v>68</v>
      </c>
      <c r="B16" s="26" t="b">
        <f>TRUE</f>
        <v>1</v>
      </c>
      <c r="C16" s="50">
        <v>20111202</v>
      </c>
    </row>
    <row r="17" spans="1:3" ht="12.75">
      <c r="A17" s="25" t="s">
        <v>69</v>
      </c>
      <c r="B17" s="26" t="b">
        <f>TRUE</f>
        <v>1</v>
      </c>
      <c r="C17" s="50">
        <v>20111209</v>
      </c>
    </row>
    <row r="18" spans="1:3" ht="12.75">
      <c r="A18" s="25" t="s">
        <v>70</v>
      </c>
      <c r="B18" s="26" t="b">
        <f>TRUE</f>
        <v>1</v>
      </c>
      <c r="C18" s="50">
        <v>20111216</v>
      </c>
    </row>
    <row r="19" spans="1:3" ht="12.75">
      <c r="A19" s="25" t="s">
        <v>71</v>
      </c>
      <c r="B19" s="26" t="b">
        <f>TRUE</f>
        <v>1</v>
      </c>
      <c r="C19" s="50">
        <v>20120122</v>
      </c>
    </row>
    <row r="20" spans="1:3" ht="12.75">
      <c r="A20" s="25" t="s">
        <v>72</v>
      </c>
      <c r="B20" s="26" t="b">
        <f>TRUE</f>
        <v>1</v>
      </c>
      <c r="C20" s="50">
        <v>20120127</v>
      </c>
    </row>
    <row r="21" spans="1:3" ht="12.75">
      <c r="A21" s="25" t="s">
        <v>73</v>
      </c>
      <c r="B21" s="26" t="b">
        <f>TRUE</f>
        <v>1</v>
      </c>
      <c r="C21" s="50">
        <v>20120203</v>
      </c>
    </row>
    <row r="22" spans="1:3" ht="13.5" thickBot="1">
      <c r="A22" s="28" t="s">
        <v>74</v>
      </c>
      <c r="B22" s="26" t="b">
        <f>TRUE</f>
        <v>1</v>
      </c>
      <c r="C22" s="51">
        <v>20120210</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Ruben Woudsma - http://rubenwoudsma.nl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Profcoach - Data Ophalen en weergeven</dc:title>
  <dc:subject>Excel werkblad om subleague gegevens te tonen.</dc:subject>
  <dc:creator>Ruben Woudsma</dc:creator>
  <cp:keywords/>
  <dc:description>(c) 2010, door Ruben Woudsma.
Dit Excelsheet is gemaakt om de Profcoach gegevens van diverse deelnemers te achterhalen.</dc:description>
  <cp:lastModifiedBy>Ruben Woudsma</cp:lastModifiedBy>
  <dcterms:created xsi:type="dcterms:W3CDTF">2010-09-29T11:02:18Z</dcterms:created>
  <dcterms:modified xsi:type="dcterms:W3CDTF">2011-09-15T20:25:36Z</dcterms:modified>
  <cp:category>ProfCoach, Excel, VBA, Internet Explorer</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eur">
    <vt:lpwstr>Ruben Woudsma</vt:lpwstr>
  </property>
  <property fmtid="{D5CDD505-2E9C-101B-9397-08002B2CF9AE}" pid="3" name="Hyperlink">
    <vt:lpwstr>http://rubenwoudsma.nl</vt:lpwstr>
  </property>
  <property fmtid="{D5CDD505-2E9C-101B-9397-08002B2CF9AE}" pid="4" name="_AdHocReviewCycleID">
    <vt:i4>-1533603307</vt:i4>
  </property>
  <property fmtid="{D5CDD505-2E9C-101B-9397-08002B2CF9AE}" pid="5" name="_NewReviewCycle">
    <vt:lpwstr/>
  </property>
  <property fmtid="{D5CDD505-2E9C-101B-9397-08002B2CF9AE}" pid="6" name="_EmailSubject">
    <vt:lpwstr>profcoach</vt:lpwstr>
  </property>
  <property fmtid="{D5CDD505-2E9C-101B-9397-08002B2CF9AE}" pid="7" name="_AuthorEmail">
    <vt:lpwstr>R.Woudsma@rn.rabobank.nl</vt:lpwstr>
  </property>
  <property fmtid="{D5CDD505-2E9C-101B-9397-08002B2CF9AE}" pid="8" name="_AuthorEmailDisplayName">
    <vt:lpwstr>Woudsma, R (Ruben)</vt:lpwstr>
  </property>
  <property fmtid="{D5CDD505-2E9C-101B-9397-08002B2CF9AE}" pid="9" name="_ReviewingToolsShownOnce">
    <vt:lpwstr/>
  </property>
</Properties>
</file>